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570" windowHeight="7905" activeTab="0"/>
  </bookViews>
  <sheets>
    <sheet name="СПТ - 2020" sheetId="1" r:id="rId1"/>
    <sheet name="График" sheetId="2" r:id="rId2"/>
  </sheets>
  <definedNames/>
  <calcPr fullCalcOnLoad="1"/>
</workbook>
</file>

<file path=xl/sharedStrings.xml><?xml version="1.0" encoding="utf-8"?>
<sst xmlns="http://schemas.openxmlformats.org/spreadsheetml/2006/main" count="147" uniqueCount="58">
  <si>
    <t>болезнь</t>
  </si>
  <si>
    <t>отказ</t>
  </si>
  <si>
    <t xml:space="preserve">Всего учащихся от 13 и старше </t>
  </si>
  <si>
    <t>Гимн</t>
  </si>
  <si>
    <t>НОК</t>
  </si>
  <si>
    <t>Приняло участие в тестировании</t>
  </si>
  <si>
    <t xml:space="preserve">не приняло </t>
  </si>
  <si>
    <t xml:space="preserve"> </t>
  </si>
  <si>
    <t>7 класс</t>
  </si>
  <si>
    <t>8 класс</t>
  </si>
  <si>
    <t>9 класс</t>
  </si>
  <si>
    <t>10 класс</t>
  </si>
  <si>
    <t>11 класс</t>
  </si>
  <si>
    <t>другие</t>
  </si>
  <si>
    <t>передано актов</t>
  </si>
  <si>
    <t>Группа риска</t>
  </si>
  <si>
    <t>Явная рискогенность</t>
  </si>
  <si>
    <t>Латентная рискогенность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</si>
  <si>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</si>
  <si>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</si>
  <si>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</si>
  <si>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</si>
  <si>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</si>
  <si>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</si>
  <si>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</si>
  <si>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</si>
  <si>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</si>
  <si>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</si>
  <si>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</si>
  <si>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</si>
  <si>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Итог</t>
  </si>
  <si>
    <t>Количество обучающихся, принявших участие</t>
  </si>
  <si>
    <t>Количество обучающихся, не принявших участие</t>
  </si>
  <si>
    <t>Соотношение групп обучающихся, не принявших участиев ЕМ СПТ - 2020, с указанием причин</t>
  </si>
  <si>
    <t>болезнь 113 чел.</t>
  </si>
  <si>
    <t>отказ 254 чел.</t>
  </si>
  <si>
    <t>не приняло  389 чел.</t>
  </si>
  <si>
    <t>Количество респондентов, принявших участие в ЕМ СПТ-2020, в разрезе классов</t>
  </si>
  <si>
    <t>7 класс - 806 чел.</t>
  </si>
  <si>
    <t>8 класс - 804 чел.</t>
  </si>
  <si>
    <t>9 класс - 725 чел.</t>
  </si>
  <si>
    <t>10 класс - 430 чел.</t>
  </si>
  <si>
    <t>11 класс - 434 чел.</t>
  </si>
  <si>
    <t xml:space="preserve">Соотношение количества обучающихся с повышенной вероятностью вовлечения в зависимое поведение (ПВВ) к общему количеству респондентов </t>
  </si>
  <si>
    <t>Количество респондентов "латентной рискогенности" - 608 чел.</t>
  </si>
  <si>
    <t>Количество респондентов "явной рискогенности" - 183 чел.</t>
  </si>
  <si>
    <t>Количество респондентов не вошедьших в группу ПВВ  - 2408 чел.</t>
  </si>
  <si>
    <t>2020г.</t>
  </si>
  <si>
    <t>2019г.</t>
  </si>
  <si>
    <t>Доля обучающихся, принявших участие в СПТ - 2020 г. Усть-Илимск</t>
  </si>
  <si>
    <t>другие причины 22 чел.</t>
  </si>
  <si>
    <t>Соотношение количества обучающихся, "группы риска" к общему количеству респондентов (2020г.)</t>
  </si>
  <si>
    <t>Количество обучающихся "группы риска" -791 чел.</t>
  </si>
  <si>
    <t xml:space="preserve">Количество обучающихся, не вошедьших в "группу риска" - 2408 чел. </t>
  </si>
  <si>
    <t>Количество обучающихся "группы риска в сравнении за два года.</t>
  </si>
  <si>
    <t>2019 г.</t>
  </si>
  <si>
    <t>Количество обучающихся результаты тестирования которых недостоверные (резистентность выборки)</t>
  </si>
  <si>
    <t xml:space="preserve">% принявших участия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</si>
</sst>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.25"/>
      <color indexed="8"/>
      <name val="Arial Cyr"/>
      <family val="0"/>
    </font>
    <font>
      <sz val="10.3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.5"/>
      <color indexed="8"/>
      <name val="Arial Cyr"/>
      <family val="0"/>
    </font>
    <font>
      <b/>
      <sz val="11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9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4" fontId="0" fillId="36" borderId="0" xfId="0" applyNumberFormat="1" applyFill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165" fontId="4" fillId="18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2995"/>
          <c:w val="0.43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График!$D$2:$D$3</c:f>
              <c:strCache/>
            </c:strRef>
          </c:cat>
          <c:val>
            <c:numRef>
              <c:f>График!$E$2:$E$3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.744"/>
          <c:w val="0.57075"/>
          <c:h val="0.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Количество обучающихся, не принявших участие - 389 чел.</a:t>
            </a:r>
          </a:p>
        </c:rich>
      </c:tx>
      <c:layout>
        <c:manualLayout>
          <c:xMode val="factor"/>
          <c:yMode val="factor"/>
          <c:x val="-0.0135"/>
          <c:y val="0.846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825"/>
          <c:w val="0.75975"/>
          <c:h val="0.94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График!$D$23</c:f>
              <c:strCache>
                <c:ptCount val="1"/>
                <c:pt idx="0">
                  <c:v>болезнь 113 чел.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График!$E$23</c:f>
              <c:numCache/>
            </c:numRef>
          </c:val>
          <c:shape val="cylinder"/>
        </c:ser>
        <c:ser>
          <c:idx val="1"/>
          <c:order val="1"/>
          <c:tx>
            <c:strRef>
              <c:f>График!$D$24</c:f>
              <c:strCache>
                <c:ptCount val="1"/>
                <c:pt idx="0">
                  <c:v>отказ 254 чел.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График!$E$24</c:f>
              <c:numCache/>
            </c:numRef>
          </c:val>
          <c:shape val="cylinder"/>
        </c:ser>
        <c:ser>
          <c:idx val="2"/>
          <c:order val="2"/>
          <c:tx>
            <c:strRef>
              <c:f>График!$D$25</c:f>
              <c:strCache>
                <c:ptCount val="1"/>
                <c:pt idx="0">
                  <c:v>другие причины 22 чел.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График!$D$21</c:f>
              <c:strCache/>
            </c:strRef>
          </c:cat>
          <c:val>
            <c:numRef>
              <c:f>График!$E$25</c:f>
              <c:numCache/>
            </c:numRef>
          </c:val>
          <c:shape val="cylinder"/>
        </c:ser>
        <c:overlap val="100"/>
        <c:shape val="cylinder"/>
        <c:axId val="22398420"/>
        <c:axId val="259189"/>
      </c:bar3DChart>
      <c:catAx>
        <c:axId val="22398420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8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4005"/>
          <c:w val="0.226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респондентов, принявших участие в ЕМ СПТ-2020, в разрезе классов в сравнении за 2019г. и 2020г.</a:t>
            </a:r>
          </a:p>
        </c:rich>
      </c:tx>
      <c:layout>
        <c:manualLayout>
          <c:xMode val="factor"/>
          <c:yMode val="factor"/>
          <c:x val="0.053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625"/>
          <c:w val="0.913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v>2019 г.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График!$E$47:$E$52</c:f>
              <c:numCache/>
            </c:numRef>
          </c:val>
        </c:ser>
        <c:ser>
          <c:idx val="1"/>
          <c:order val="1"/>
          <c:tx>
            <c:v>2020 г.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График!$D$47:$D$52</c:f>
              <c:strCache/>
            </c:strRef>
          </c:cat>
          <c:val>
            <c:numRef>
              <c:f>График!$F$47:$F$52</c:f>
              <c:numCache/>
            </c:numRef>
          </c:val>
        </c:ser>
        <c:axId val="2332702"/>
        <c:axId val="20994319"/>
      </c:barChart>
      <c:catAx>
        <c:axId val="233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319"/>
        <c:crosses val="autoZero"/>
        <c:auto val="1"/>
        <c:lblOffset val="100"/>
        <c:tickLblSkip val="1"/>
        <c:noMultiLvlLbl val="0"/>
      </c:catAx>
      <c:valAx>
        <c:axId val="20994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25"/>
          <c:y val="0.867"/>
          <c:w val="0.316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Соотношение количества лбучающихся с повышенной вероятностью вовлеченич в зависимое поведение (ПВВ) к общему количеству респондентов</a:t>
            </a:r>
          </a:p>
        </c:rich>
      </c:tx>
      <c:layout>
        <c:manualLayout>
          <c:xMode val="factor"/>
          <c:yMode val="factor"/>
          <c:x val="-0.104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"/>
          <c:y val="0.1885"/>
          <c:w val="0.30675"/>
          <c:h val="0.6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График!$D$74:$D$76</c:f>
              <c:strCache/>
            </c:strRef>
          </c:cat>
          <c:val>
            <c:numRef>
              <c:f>График!$E$74:$E$76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График!$D$73</c:f>
              <c:strCache/>
            </c:strRef>
          </c:cat>
          <c:val>
            <c:numRef>
              <c:f>График!$D$73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725"/>
          <c:y val="0.28175"/>
          <c:w val="0.39275"/>
          <c:h val="0.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числа респондентов с повышенной вероятностью вовлечения в зависимое поведение (2020 г.)</a:t>
            </a:r>
          </a:p>
        </c:rich>
      </c:tx>
      <c:layout>
        <c:manualLayout>
          <c:xMode val="factor"/>
          <c:yMode val="factor"/>
          <c:x val="-0.014"/>
          <c:y val="-0.007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9425"/>
          <c:w val="0.95875"/>
          <c:h val="0.65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График!$H$96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График!$I$96</c:f>
              <c:numCache/>
            </c:numRef>
          </c:val>
          <c:shape val="box"/>
        </c:ser>
        <c:ser>
          <c:idx val="1"/>
          <c:order val="1"/>
          <c:tx>
            <c:strRef>
              <c:f>График!$H$97</c:f>
              <c:strCache>
                <c:ptCount val="1"/>
                <c:pt idx="0">
                  <c:v>Количество респондентов "латентной рискогенности" - 608 чел.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График!$I$97</c:f>
              <c:numCache/>
            </c:numRef>
          </c:val>
          <c:shape val="box"/>
        </c:ser>
        <c:ser>
          <c:idx val="2"/>
          <c:order val="2"/>
          <c:tx>
            <c:strRef>
              <c:f>График!$H$98</c:f>
              <c:strCache>
                <c:ptCount val="1"/>
                <c:pt idx="0">
                  <c:v>Количество респондентов "явной рискогенности" - 183 чел.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График!$I$98</c:f>
              <c:numCache/>
            </c:numRef>
          </c:val>
          <c:shape val="box"/>
        </c:ser>
        <c:overlap val="100"/>
        <c:shape val="box"/>
        <c:axId val="54731144"/>
        <c:axId val="22818249"/>
      </c:bar3D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18249"/>
        <c:crosses val="autoZero"/>
        <c:auto val="1"/>
        <c:lblOffset val="100"/>
        <c:tickLblSkip val="1"/>
        <c:noMultiLvlLbl val="0"/>
      </c:catAx>
      <c:valAx>
        <c:axId val="2281824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731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375"/>
          <c:y val="0.90325"/>
          <c:w val="0.84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FF99CC"/>
          </a:solidFill>
        </a:ln>
      </c:spPr>
      <c:thickness val="0"/>
    </c:sideWall>
    <c:backWall>
      <c:spPr>
        <a:noFill/>
        <a:ln w="12700">
          <a:solidFill>
            <a:srgbClr val="FF99CC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Соотношение количества обучающихся, "группы риска" к общему количеству респондентов (2020г.)</a:t>
            </a:r>
          </a:p>
        </c:rich>
      </c:tx>
      <c:layout>
        <c:manualLayout>
          <c:xMode val="factor"/>
          <c:yMode val="factor"/>
          <c:x val="0.02625"/>
          <c:y val="-0.01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8075"/>
          <c:w val="0.8345"/>
          <c:h val="0.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График!$D$113:$D$114</c:f>
              <c:strCache/>
            </c:strRef>
          </c:cat>
          <c:val>
            <c:numRef>
              <c:f>График!$E$113:$E$114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5"/>
          <c:y val="0.81"/>
          <c:w val="0.843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Количество обучающихся "группы риска"в сравнении за два года.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216"/>
          <c:w val="0.964"/>
          <c:h val="0.6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График!$E$133</c:f>
              <c:strCache>
                <c:ptCount val="1"/>
                <c:pt idx="0">
                  <c:v>2019 г.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График!$E$134:$E$138</c:f>
              <c:numCache/>
            </c:numRef>
          </c:val>
          <c:shape val="box"/>
        </c:ser>
        <c:ser>
          <c:idx val="1"/>
          <c:order val="1"/>
          <c:tx>
            <c:strRef>
              <c:f>График!$F$133</c:f>
              <c:strCache>
                <c:ptCount val="1"/>
                <c:pt idx="0">
                  <c:v>2020г.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График!$D$134:$D$138</c:f>
              <c:strCache/>
            </c:strRef>
          </c:cat>
          <c:val>
            <c:numRef>
              <c:f>График!$F$134:$F$138</c:f>
              <c:numCache/>
            </c:numRef>
          </c:val>
          <c:shape val="box"/>
        </c:ser>
        <c:shape val="box"/>
        <c:axId val="4037650"/>
        <c:axId val="36338851"/>
      </c:bar3DChart>
      <c:catAx>
        <c:axId val="403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38851"/>
        <c:crosses val="autoZero"/>
        <c:auto val="1"/>
        <c:lblOffset val="100"/>
        <c:tickLblSkip val="1"/>
        <c:noMultiLvlLbl val="0"/>
      </c:catAx>
      <c:valAx>
        <c:axId val="363388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37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25"/>
          <c:y val="0.91325"/>
          <c:w val="0.197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0.00175</cdr:y>
    </cdr:from>
    <cdr:to>
      <cdr:x>0.99925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820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Доля обучающихся, принявших участие в СПТ - 2020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Усть-Илимск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8</xdr:col>
      <xdr:colOff>114300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3276600" y="809625"/>
        <a:ext cx="7829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25</xdr:row>
      <xdr:rowOff>142875</xdr:rowOff>
    </xdr:from>
    <xdr:to>
      <xdr:col>8</xdr:col>
      <xdr:colOff>123825</xdr:colOff>
      <xdr:row>43</xdr:row>
      <xdr:rowOff>152400</xdr:rowOff>
    </xdr:to>
    <xdr:graphicFrame>
      <xdr:nvGraphicFramePr>
        <xdr:cNvPr id="2" name="Диаграмма 4"/>
        <xdr:cNvGraphicFramePr/>
      </xdr:nvGraphicFramePr>
      <xdr:xfrm>
        <a:off x="3286125" y="4953000"/>
        <a:ext cx="78295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52</xdr:row>
      <xdr:rowOff>47625</xdr:rowOff>
    </xdr:from>
    <xdr:to>
      <xdr:col>6</xdr:col>
      <xdr:colOff>447675</xdr:colOff>
      <xdr:row>72</xdr:row>
      <xdr:rowOff>47625</xdr:rowOff>
    </xdr:to>
    <xdr:graphicFrame>
      <xdr:nvGraphicFramePr>
        <xdr:cNvPr id="3" name="Диаграмма 5"/>
        <xdr:cNvGraphicFramePr/>
      </xdr:nvGraphicFramePr>
      <xdr:xfrm>
        <a:off x="3257550" y="10001250"/>
        <a:ext cx="60102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504825</xdr:colOff>
      <xdr:row>76</xdr:row>
      <xdr:rowOff>190500</xdr:rowOff>
    </xdr:from>
    <xdr:to>
      <xdr:col>6</xdr:col>
      <xdr:colOff>561975</xdr:colOff>
      <xdr:row>93</xdr:row>
      <xdr:rowOff>47625</xdr:rowOff>
    </xdr:to>
    <xdr:graphicFrame>
      <xdr:nvGraphicFramePr>
        <xdr:cNvPr id="4" name="Диаграмма 6"/>
        <xdr:cNvGraphicFramePr/>
      </xdr:nvGraphicFramePr>
      <xdr:xfrm>
        <a:off x="3257550" y="14716125"/>
        <a:ext cx="61245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93</xdr:row>
      <xdr:rowOff>180975</xdr:rowOff>
    </xdr:from>
    <xdr:to>
      <xdr:col>4</xdr:col>
      <xdr:colOff>533400</xdr:colOff>
      <xdr:row>108</xdr:row>
      <xdr:rowOff>66675</xdr:rowOff>
    </xdr:to>
    <xdr:graphicFrame>
      <xdr:nvGraphicFramePr>
        <xdr:cNvPr id="5" name="Диаграмма 2"/>
        <xdr:cNvGraphicFramePr/>
      </xdr:nvGraphicFramePr>
      <xdr:xfrm>
        <a:off x="3276600" y="17945100"/>
        <a:ext cx="48577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457200</xdr:colOff>
      <xdr:row>115</xdr:row>
      <xdr:rowOff>9525</xdr:rowOff>
    </xdr:from>
    <xdr:to>
      <xdr:col>5</xdr:col>
      <xdr:colOff>142875</xdr:colOff>
      <xdr:row>129</xdr:row>
      <xdr:rowOff>85725</xdr:rowOff>
    </xdr:to>
    <xdr:graphicFrame>
      <xdr:nvGraphicFramePr>
        <xdr:cNvPr id="6" name="Диаграмма 1"/>
        <xdr:cNvGraphicFramePr/>
      </xdr:nvGraphicFramePr>
      <xdr:xfrm>
        <a:off x="3209925" y="21964650"/>
        <a:ext cx="51435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485775</xdr:colOff>
      <xdr:row>138</xdr:row>
      <xdr:rowOff>161925</xdr:rowOff>
    </xdr:from>
    <xdr:to>
      <xdr:col>5</xdr:col>
      <xdr:colOff>457200</xdr:colOff>
      <xdr:row>154</xdr:row>
      <xdr:rowOff>161925</xdr:rowOff>
    </xdr:to>
    <xdr:graphicFrame>
      <xdr:nvGraphicFramePr>
        <xdr:cNvPr id="7" name="Диаграмма 2"/>
        <xdr:cNvGraphicFramePr/>
      </xdr:nvGraphicFramePr>
      <xdr:xfrm>
        <a:off x="3238500" y="26498550"/>
        <a:ext cx="54292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7" zoomScaleNormal="77" zoomScalePageLayoutView="0" workbookViewId="0" topLeftCell="A7">
      <selection activeCell="U45" sqref="U45"/>
    </sheetView>
  </sheetViews>
  <sheetFormatPr defaultColWidth="9.140625" defaultRowHeight="15"/>
  <cols>
    <col min="1" max="1" width="32.57421875" style="0" customWidth="1"/>
    <col min="2" max="2" width="8.00390625" style="0" customWidth="1"/>
    <col min="3" max="3" width="8.57421875" style="0" customWidth="1"/>
    <col min="4" max="4" width="7.7109375" style="15" customWidth="1"/>
    <col min="5" max="5" width="6.28125" style="0" customWidth="1"/>
    <col min="6" max="7" width="7.00390625" style="0" customWidth="1"/>
    <col min="8" max="8" width="8.140625" style="0" customWidth="1"/>
    <col min="9" max="9" width="6.421875" style="0" customWidth="1"/>
    <col min="10" max="10" width="7.28125" style="0" customWidth="1"/>
    <col min="11" max="11" width="6.7109375" style="15" customWidth="1"/>
    <col min="12" max="12" width="6.57421875" style="0" customWidth="1"/>
    <col min="13" max="13" width="7.140625" style="0" customWidth="1"/>
    <col min="14" max="14" width="6.7109375" style="0" customWidth="1"/>
    <col min="15" max="15" width="7.140625" style="0" customWidth="1"/>
    <col min="16" max="16" width="11.421875" style="0" customWidth="1"/>
    <col min="17" max="17" width="10.00390625" style="0" customWidth="1"/>
    <col min="18" max="18" width="9.140625" style="20" customWidth="1"/>
  </cols>
  <sheetData>
    <row r="1" spans="1:16" ht="15">
      <c r="A1" s="1"/>
      <c r="B1" s="1"/>
      <c r="C1" s="3"/>
      <c r="D1" s="3"/>
      <c r="E1" s="1"/>
      <c r="F1" s="1"/>
      <c r="G1" s="3"/>
      <c r="H1" s="3"/>
      <c r="I1" s="1"/>
      <c r="J1" s="1"/>
      <c r="K1" s="3"/>
      <c r="L1" s="1"/>
      <c r="M1" s="1"/>
      <c r="N1" s="1"/>
      <c r="O1" s="1"/>
      <c r="P1" s="1"/>
    </row>
    <row r="2" spans="1:16" ht="15">
      <c r="A2" s="16"/>
      <c r="B2" s="17" t="s">
        <v>3</v>
      </c>
      <c r="C2" s="17" t="s">
        <v>4</v>
      </c>
      <c r="D2" s="17">
        <v>1</v>
      </c>
      <c r="E2" s="17">
        <v>2</v>
      </c>
      <c r="F2" s="17">
        <v>5</v>
      </c>
      <c r="G2" s="17">
        <v>7</v>
      </c>
      <c r="H2" s="17">
        <v>8</v>
      </c>
      <c r="I2" s="17">
        <v>9</v>
      </c>
      <c r="J2" s="17">
        <v>11</v>
      </c>
      <c r="K2" s="17">
        <v>12</v>
      </c>
      <c r="L2" s="17">
        <v>13</v>
      </c>
      <c r="M2" s="18">
        <v>14</v>
      </c>
      <c r="N2" s="17">
        <v>15</v>
      </c>
      <c r="O2" s="17">
        <v>17</v>
      </c>
      <c r="P2" s="16" t="s">
        <v>30</v>
      </c>
    </row>
    <row r="3" spans="1:17" ht="15">
      <c r="A3" s="1" t="s">
        <v>2</v>
      </c>
      <c r="B3" s="5">
        <f>B4+B5+B6+B7+B8</f>
        <v>207</v>
      </c>
      <c r="C3" s="5">
        <f aca="true" t="shared" si="0" ref="C3:O3">C4+C5+C6+C7+C8</f>
        <v>316</v>
      </c>
      <c r="D3" s="5">
        <f t="shared" si="0"/>
        <v>181</v>
      </c>
      <c r="E3" s="5">
        <f t="shared" si="0"/>
        <v>141</v>
      </c>
      <c r="F3" s="5">
        <f t="shared" si="0"/>
        <v>287</v>
      </c>
      <c r="G3" s="5">
        <f t="shared" si="0"/>
        <v>236</v>
      </c>
      <c r="H3" s="5">
        <f t="shared" si="0"/>
        <v>413</v>
      </c>
      <c r="I3" s="5">
        <f t="shared" si="0"/>
        <v>346</v>
      </c>
      <c r="J3" s="5">
        <f t="shared" si="0"/>
        <v>309</v>
      </c>
      <c r="K3" s="5">
        <f t="shared" si="0"/>
        <v>221</v>
      </c>
      <c r="L3" s="5">
        <f t="shared" si="0"/>
        <v>247</v>
      </c>
      <c r="M3" s="5">
        <f t="shared" si="0"/>
        <v>199</v>
      </c>
      <c r="N3" s="5">
        <f t="shared" si="0"/>
        <v>249</v>
      </c>
      <c r="O3" s="5">
        <f t="shared" si="0"/>
        <v>211</v>
      </c>
      <c r="P3" s="2">
        <f aca="true" t="shared" si="1" ref="P3:P8">SUM(B3:O3)</f>
        <v>3563</v>
      </c>
      <c r="Q3" s="10">
        <v>1</v>
      </c>
    </row>
    <row r="4" spans="1:16" ht="15">
      <c r="A4" s="1" t="s">
        <v>8</v>
      </c>
      <c r="B4" s="5">
        <v>46</v>
      </c>
      <c r="C4" s="5">
        <v>74</v>
      </c>
      <c r="D4" s="14">
        <v>41</v>
      </c>
      <c r="E4" s="5">
        <v>44</v>
      </c>
      <c r="F4" s="5">
        <v>67</v>
      </c>
      <c r="G4" s="5">
        <v>66</v>
      </c>
      <c r="H4" s="5">
        <v>113</v>
      </c>
      <c r="I4" s="5">
        <v>79</v>
      </c>
      <c r="J4" s="5">
        <v>90</v>
      </c>
      <c r="K4" s="14">
        <v>55</v>
      </c>
      <c r="L4" s="5">
        <v>66</v>
      </c>
      <c r="M4" s="7">
        <v>50</v>
      </c>
      <c r="N4" s="5">
        <v>70</v>
      </c>
      <c r="O4" s="5">
        <v>51</v>
      </c>
      <c r="P4" s="2">
        <f t="shared" si="1"/>
        <v>912</v>
      </c>
    </row>
    <row r="5" spans="1:16" ht="15">
      <c r="A5" s="1" t="s">
        <v>9</v>
      </c>
      <c r="B5" s="5">
        <v>51</v>
      </c>
      <c r="C5" s="5">
        <v>59</v>
      </c>
      <c r="D5" s="14">
        <v>60</v>
      </c>
      <c r="E5" s="5">
        <v>38</v>
      </c>
      <c r="F5" s="5">
        <v>77</v>
      </c>
      <c r="G5" s="5">
        <v>48</v>
      </c>
      <c r="H5" s="5">
        <v>116</v>
      </c>
      <c r="I5" s="5">
        <v>108</v>
      </c>
      <c r="J5" s="5">
        <v>60</v>
      </c>
      <c r="K5" s="14">
        <v>52</v>
      </c>
      <c r="L5" s="5">
        <v>79</v>
      </c>
      <c r="M5" s="7">
        <v>53</v>
      </c>
      <c r="N5" s="5">
        <v>54</v>
      </c>
      <c r="O5" s="5">
        <v>42</v>
      </c>
      <c r="P5" s="2">
        <f t="shared" si="1"/>
        <v>897</v>
      </c>
    </row>
    <row r="6" spans="1:16" ht="15">
      <c r="A6" s="1" t="s">
        <v>10</v>
      </c>
      <c r="B6" s="5">
        <v>48</v>
      </c>
      <c r="C6" s="5">
        <v>73</v>
      </c>
      <c r="D6" s="14">
        <v>53</v>
      </c>
      <c r="E6" s="5">
        <v>40</v>
      </c>
      <c r="F6" s="5">
        <v>81</v>
      </c>
      <c r="G6" s="5">
        <v>75</v>
      </c>
      <c r="H6" s="5">
        <v>79</v>
      </c>
      <c r="I6" s="5">
        <v>69</v>
      </c>
      <c r="J6" s="5">
        <v>86</v>
      </c>
      <c r="K6" s="14">
        <v>73</v>
      </c>
      <c r="L6" s="5">
        <v>50</v>
      </c>
      <c r="M6" s="7">
        <v>47</v>
      </c>
      <c r="N6" s="5">
        <v>71</v>
      </c>
      <c r="O6" s="5">
        <v>66</v>
      </c>
      <c r="P6" s="2">
        <f t="shared" si="1"/>
        <v>911</v>
      </c>
    </row>
    <row r="7" spans="1:16" ht="15">
      <c r="A7" s="1" t="s">
        <v>11</v>
      </c>
      <c r="B7" s="5">
        <v>23</v>
      </c>
      <c r="C7" s="5">
        <v>43</v>
      </c>
      <c r="D7" s="14">
        <v>15</v>
      </c>
      <c r="E7" s="5">
        <v>7</v>
      </c>
      <c r="F7" s="5">
        <v>24</v>
      </c>
      <c r="G7" s="5">
        <v>26</v>
      </c>
      <c r="H7" s="5">
        <v>56</v>
      </c>
      <c r="I7" s="5">
        <v>40</v>
      </c>
      <c r="J7" s="5">
        <v>38</v>
      </c>
      <c r="K7" s="14">
        <v>26</v>
      </c>
      <c r="L7" s="5">
        <v>26</v>
      </c>
      <c r="M7" s="7">
        <v>26</v>
      </c>
      <c r="N7" s="5">
        <v>27</v>
      </c>
      <c r="O7" s="5">
        <v>28</v>
      </c>
      <c r="P7" s="2">
        <f t="shared" si="1"/>
        <v>405</v>
      </c>
    </row>
    <row r="8" spans="1:16" ht="15">
      <c r="A8" s="1" t="s">
        <v>12</v>
      </c>
      <c r="B8" s="5">
        <v>39</v>
      </c>
      <c r="C8" s="5">
        <v>67</v>
      </c>
      <c r="D8" s="14">
        <v>12</v>
      </c>
      <c r="E8" s="5">
        <v>12</v>
      </c>
      <c r="F8" s="5">
        <v>38</v>
      </c>
      <c r="G8" s="5">
        <v>21</v>
      </c>
      <c r="H8" s="5">
        <v>49</v>
      </c>
      <c r="I8" s="5">
        <v>50</v>
      </c>
      <c r="J8" s="5">
        <v>35</v>
      </c>
      <c r="K8" s="14">
        <v>15</v>
      </c>
      <c r="L8" s="5">
        <v>26</v>
      </c>
      <c r="M8" s="7">
        <v>23</v>
      </c>
      <c r="N8" s="5">
        <v>27</v>
      </c>
      <c r="O8" s="5">
        <v>24</v>
      </c>
      <c r="P8" s="2">
        <f t="shared" si="1"/>
        <v>438</v>
      </c>
    </row>
    <row r="9" spans="2:16" ht="15">
      <c r="B9" s="5"/>
      <c r="C9" s="5"/>
      <c r="D9" s="14"/>
      <c r="E9" s="5"/>
      <c r="F9" s="5"/>
      <c r="G9" s="5"/>
      <c r="H9" s="5"/>
      <c r="I9" s="5"/>
      <c r="J9" s="5"/>
      <c r="K9" s="14"/>
      <c r="L9" s="5"/>
      <c r="M9" s="7"/>
      <c r="N9" s="5"/>
      <c r="O9" s="5"/>
      <c r="P9" s="2"/>
    </row>
    <row r="10" spans="1:16" ht="15">
      <c r="A10" s="16"/>
      <c r="B10" s="17" t="s">
        <v>3</v>
      </c>
      <c r="C10" s="17" t="s">
        <v>4</v>
      </c>
      <c r="D10" s="17">
        <v>1</v>
      </c>
      <c r="E10" s="17">
        <v>2</v>
      </c>
      <c r="F10" s="17">
        <v>5</v>
      </c>
      <c r="G10" s="17">
        <v>7</v>
      </c>
      <c r="H10" s="17">
        <v>8</v>
      </c>
      <c r="I10" s="17">
        <v>9</v>
      </c>
      <c r="J10" s="17">
        <v>11</v>
      </c>
      <c r="K10" s="17">
        <v>12</v>
      </c>
      <c r="L10" s="17">
        <v>13</v>
      </c>
      <c r="M10" s="18">
        <v>14</v>
      </c>
      <c r="N10" s="17">
        <v>15</v>
      </c>
      <c r="O10" s="17">
        <v>17</v>
      </c>
      <c r="P10" s="18"/>
    </row>
    <row r="11" spans="1:17" ht="15">
      <c r="A11" s="1" t="s">
        <v>5</v>
      </c>
      <c r="B11" s="5">
        <f>B12+B13+B14+B15+B16</f>
        <v>197</v>
      </c>
      <c r="C11" s="5">
        <f aca="true" t="shared" si="2" ref="C11:O11">C12+C13+C14+C15+C16</f>
        <v>273</v>
      </c>
      <c r="D11" s="5">
        <f t="shared" si="2"/>
        <v>169</v>
      </c>
      <c r="E11" s="5">
        <f t="shared" si="2"/>
        <v>133</v>
      </c>
      <c r="F11" s="5">
        <f t="shared" si="2"/>
        <v>241</v>
      </c>
      <c r="G11" s="5">
        <f t="shared" si="2"/>
        <v>213</v>
      </c>
      <c r="H11" s="5">
        <f t="shared" si="2"/>
        <v>398</v>
      </c>
      <c r="I11" s="5">
        <f t="shared" si="2"/>
        <v>304</v>
      </c>
      <c r="J11" s="5">
        <f t="shared" si="2"/>
        <v>278</v>
      </c>
      <c r="K11" s="5">
        <f t="shared" si="2"/>
        <v>185</v>
      </c>
      <c r="L11" s="5">
        <f t="shared" si="2"/>
        <v>229</v>
      </c>
      <c r="M11" s="5">
        <f t="shared" si="2"/>
        <v>191</v>
      </c>
      <c r="N11" s="5">
        <f t="shared" si="2"/>
        <v>220</v>
      </c>
      <c r="O11" s="5">
        <f t="shared" si="2"/>
        <v>202</v>
      </c>
      <c r="P11" s="2">
        <f aca="true" t="shared" si="3" ref="P11:P16">SUM(B11:O11)</f>
        <v>3233</v>
      </c>
      <c r="Q11" s="19">
        <f>P11/P3</f>
        <v>0.9073814201515576</v>
      </c>
    </row>
    <row r="12" spans="1:20" ht="15">
      <c r="A12" s="1" t="s">
        <v>8</v>
      </c>
      <c r="B12" s="5">
        <v>42</v>
      </c>
      <c r="C12" s="5">
        <v>63</v>
      </c>
      <c r="D12" s="14">
        <v>34</v>
      </c>
      <c r="E12" s="5">
        <v>41</v>
      </c>
      <c r="F12" s="5">
        <v>51</v>
      </c>
      <c r="G12" s="5">
        <v>60</v>
      </c>
      <c r="H12" s="5">
        <v>102</v>
      </c>
      <c r="I12" s="5">
        <v>60</v>
      </c>
      <c r="J12" s="5">
        <v>74</v>
      </c>
      <c r="K12" s="14">
        <v>44</v>
      </c>
      <c r="L12" s="5">
        <v>66</v>
      </c>
      <c r="M12" s="7">
        <v>46</v>
      </c>
      <c r="N12" s="5">
        <v>63</v>
      </c>
      <c r="O12" s="5">
        <v>45</v>
      </c>
      <c r="P12" s="2">
        <f t="shared" si="3"/>
        <v>791</v>
      </c>
      <c r="Q12" s="11">
        <f>P12/$P$3</f>
        <v>0.2220039292730845</v>
      </c>
      <c r="R12" s="20">
        <f>P12/P4</f>
        <v>0.8673245614035088</v>
      </c>
      <c r="T12">
        <f>P4-P12</f>
        <v>121</v>
      </c>
    </row>
    <row r="13" spans="1:20" ht="15">
      <c r="A13" s="1" t="s">
        <v>9</v>
      </c>
      <c r="B13" s="5">
        <v>50</v>
      </c>
      <c r="C13" s="5">
        <v>47</v>
      </c>
      <c r="D13" s="14">
        <v>56</v>
      </c>
      <c r="E13" s="5">
        <v>34</v>
      </c>
      <c r="F13" s="5">
        <v>66</v>
      </c>
      <c r="G13" s="5">
        <v>44</v>
      </c>
      <c r="H13" s="5">
        <v>112</v>
      </c>
      <c r="I13" s="5">
        <v>103</v>
      </c>
      <c r="J13" s="5">
        <v>49</v>
      </c>
      <c r="K13" s="14">
        <v>41</v>
      </c>
      <c r="L13" s="5">
        <v>66</v>
      </c>
      <c r="M13" s="7">
        <v>51</v>
      </c>
      <c r="N13" s="5">
        <v>48</v>
      </c>
      <c r="O13" s="5">
        <v>40</v>
      </c>
      <c r="P13" s="2">
        <f t="shared" si="3"/>
        <v>807</v>
      </c>
      <c r="Q13" s="11">
        <f>P13/$P$3</f>
        <v>0.22649452708391804</v>
      </c>
      <c r="R13" s="20">
        <f>P13/P5</f>
        <v>0.8996655518394648</v>
      </c>
      <c r="T13">
        <f>P5-P13</f>
        <v>90</v>
      </c>
    </row>
    <row r="14" spans="1:20" ht="15">
      <c r="A14" s="1" t="s">
        <v>10</v>
      </c>
      <c r="B14" s="5">
        <v>48</v>
      </c>
      <c r="C14" s="5">
        <v>62</v>
      </c>
      <c r="D14" s="14">
        <v>53</v>
      </c>
      <c r="E14" s="5">
        <v>40</v>
      </c>
      <c r="F14" s="5">
        <v>69</v>
      </c>
      <c r="G14" s="5">
        <v>62</v>
      </c>
      <c r="H14" s="5">
        <v>79</v>
      </c>
      <c r="I14" s="5">
        <v>54</v>
      </c>
      <c r="J14" s="5">
        <v>84</v>
      </c>
      <c r="K14" s="14">
        <v>64</v>
      </c>
      <c r="L14" s="5">
        <v>48</v>
      </c>
      <c r="M14" s="7">
        <v>47</v>
      </c>
      <c r="N14" s="5">
        <v>64</v>
      </c>
      <c r="O14" s="5">
        <v>65</v>
      </c>
      <c r="P14" s="2">
        <f t="shared" si="3"/>
        <v>839</v>
      </c>
      <c r="Q14" s="11">
        <f>P14/$P$3</f>
        <v>0.23547572270558517</v>
      </c>
      <c r="R14" s="20">
        <f>P14/P6</f>
        <v>0.9209659714599341</v>
      </c>
      <c r="T14">
        <f>P6-P14</f>
        <v>72</v>
      </c>
    </row>
    <row r="15" spans="1:20" ht="15">
      <c r="A15" s="1" t="s">
        <v>11</v>
      </c>
      <c r="B15" s="5">
        <v>21</v>
      </c>
      <c r="C15" s="5">
        <v>40</v>
      </c>
      <c r="D15" s="14">
        <v>14</v>
      </c>
      <c r="E15" s="5">
        <v>7</v>
      </c>
      <c r="F15" s="5">
        <v>21</v>
      </c>
      <c r="G15" s="5">
        <v>26</v>
      </c>
      <c r="H15" s="5">
        <v>56</v>
      </c>
      <c r="I15" s="5">
        <v>37</v>
      </c>
      <c r="J15" s="5">
        <v>37</v>
      </c>
      <c r="K15" s="14">
        <v>25</v>
      </c>
      <c r="L15" s="5">
        <v>23</v>
      </c>
      <c r="M15" s="7">
        <v>26</v>
      </c>
      <c r="N15" s="5">
        <v>25</v>
      </c>
      <c r="O15" s="5">
        <v>28</v>
      </c>
      <c r="P15" s="2">
        <f t="shared" si="3"/>
        <v>386</v>
      </c>
      <c r="Q15" s="12">
        <f>P15/$P$3</f>
        <v>0.10833567218635981</v>
      </c>
      <c r="R15" s="20">
        <f>P15/P7</f>
        <v>0.9530864197530864</v>
      </c>
      <c r="T15">
        <f>P7-P15</f>
        <v>19</v>
      </c>
    </row>
    <row r="16" spans="1:20" ht="15">
      <c r="A16" s="1" t="s">
        <v>12</v>
      </c>
      <c r="B16" s="5">
        <v>36</v>
      </c>
      <c r="C16" s="5">
        <v>61</v>
      </c>
      <c r="D16" s="14">
        <v>12</v>
      </c>
      <c r="E16" s="5">
        <v>11</v>
      </c>
      <c r="F16" s="5">
        <v>34</v>
      </c>
      <c r="G16" s="5">
        <v>21</v>
      </c>
      <c r="H16" s="5">
        <v>49</v>
      </c>
      <c r="I16" s="5">
        <v>50</v>
      </c>
      <c r="J16" s="5">
        <v>34</v>
      </c>
      <c r="K16" s="14">
        <v>11</v>
      </c>
      <c r="L16" s="5">
        <v>26</v>
      </c>
      <c r="M16" s="7">
        <v>21</v>
      </c>
      <c r="N16" s="5">
        <v>20</v>
      </c>
      <c r="O16" s="5">
        <v>24</v>
      </c>
      <c r="P16" s="2">
        <f t="shared" si="3"/>
        <v>410</v>
      </c>
      <c r="Q16" s="11">
        <f>P16/$P$3</f>
        <v>0.11507156890261017</v>
      </c>
      <c r="R16" s="20">
        <f>P16/P8</f>
        <v>0.9360730593607306</v>
      </c>
      <c r="T16">
        <f>P8-P16</f>
        <v>28</v>
      </c>
    </row>
    <row r="17" spans="1:16" ht="18.75" customHeight="1">
      <c r="A17" s="35" t="s">
        <v>57</v>
      </c>
      <c r="B17" s="36">
        <f>B11/B3</f>
        <v>0.9516908212560387</v>
      </c>
      <c r="C17" s="36">
        <f aca="true" t="shared" si="4" ref="C17:P17">C11/C3</f>
        <v>0.8639240506329114</v>
      </c>
      <c r="D17" s="36">
        <f t="shared" si="4"/>
        <v>0.9337016574585635</v>
      </c>
      <c r="E17" s="36">
        <f t="shared" si="4"/>
        <v>0.9432624113475178</v>
      </c>
      <c r="F17" s="36">
        <f t="shared" si="4"/>
        <v>0.8397212543554007</v>
      </c>
      <c r="G17" s="36">
        <f t="shared" si="4"/>
        <v>0.902542372881356</v>
      </c>
      <c r="H17" s="36">
        <f t="shared" si="4"/>
        <v>0.9636803874092009</v>
      </c>
      <c r="I17" s="36">
        <f t="shared" si="4"/>
        <v>0.8786127167630058</v>
      </c>
      <c r="J17" s="36">
        <f t="shared" si="4"/>
        <v>0.8996763754045307</v>
      </c>
      <c r="K17" s="36">
        <f t="shared" si="4"/>
        <v>0.8371040723981901</v>
      </c>
      <c r="L17" s="36">
        <f t="shared" si="4"/>
        <v>0.9271255060728745</v>
      </c>
      <c r="M17" s="36">
        <f t="shared" si="4"/>
        <v>0.9597989949748744</v>
      </c>
      <c r="N17" s="36">
        <f t="shared" si="4"/>
        <v>0.8835341365461847</v>
      </c>
      <c r="O17" s="36">
        <f t="shared" si="4"/>
        <v>0.957345971563981</v>
      </c>
      <c r="P17" s="34"/>
    </row>
    <row r="18" spans="1:16" ht="15">
      <c r="A18" s="16"/>
      <c r="B18" s="17" t="s">
        <v>3</v>
      </c>
      <c r="C18" s="17" t="s">
        <v>4</v>
      </c>
      <c r="D18" s="17">
        <v>1</v>
      </c>
      <c r="E18" s="17">
        <v>2</v>
      </c>
      <c r="F18" s="17">
        <v>5</v>
      </c>
      <c r="G18" s="17">
        <v>7</v>
      </c>
      <c r="H18" s="17">
        <v>8</v>
      </c>
      <c r="I18" s="17">
        <v>9</v>
      </c>
      <c r="J18" s="17">
        <v>11</v>
      </c>
      <c r="K18" s="17">
        <v>12</v>
      </c>
      <c r="L18" s="17">
        <v>13</v>
      </c>
      <c r="M18" s="18">
        <v>14</v>
      </c>
      <c r="N18" s="17">
        <v>15</v>
      </c>
      <c r="O18" s="17">
        <v>17</v>
      </c>
      <c r="P18" s="16"/>
    </row>
    <row r="19" spans="1:17" ht="15">
      <c r="A19" s="1" t="s">
        <v>6</v>
      </c>
      <c r="B19" s="5">
        <f>B20+B21+B22+B23+B24</f>
        <v>10</v>
      </c>
      <c r="C19" s="5">
        <f aca="true" t="shared" si="5" ref="C19:O19">C20+C21+C22+C23+C24</f>
        <v>43</v>
      </c>
      <c r="D19" s="5">
        <f t="shared" si="5"/>
        <v>12</v>
      </c>
      <c r="E19" s="5">
        <f t="shared" si="5"/>
        <v>8</v>
      </c>
      <c r="F19" s="5">
        <f t="shared" si="5"/>
        <v>46</v>
      </c>
      <c r="G19" s="5">
        <f t="shared" si="5"/>
        <v>23</v>
      </c>
      <c r="H19" s="5">
        <f t="shared" si="5"/>
        <v>15</v>
      </c>
      <c r="I19" s="5">
        <f t="shared" si="5"/>
        <v>42</v>
      </c>
      <c r="J19" s="5">
        <f t="shared" si="5"/>
        <v>31</v>
      </c>
      <c r="K19" s="5">
        <f t="shared" si="5"/>
        <v>36</v>
      </c>
      <c r="L19" s="5">
        <f t="shared" si="5"/>
        <v>18</v>
      </c>
      <c r="M19" s="5">
        <f t="shared" si="5"/>
        <v>8</v>
      </c>
      <c r="N19" s="5">
        <f t="shared" si="5"/>
        <v>29</v>
      </c>
      <c r="O19" s="5">
        <f t="shared" si="5"/>
        <v>9</v>
      </c>
      <c r="P19" s="2">
        <f aca="true" t="shared" si="6" ref="P19:P24">SUM(B19:O19)</f>
        <v>330</v>
      </c>
      <c r="Q19" s="11">
        <f>P19/P3</f>
        <v>0.09261857984844232</v>
      </c>
    </row>
    <row r="20" spans="1:18" ht="15">
      <c r="A20" s="1" t="s">
        <v>8</v>
      </c>
      <c r="B20" s="5">
        <v>4</v>
      </c>
      <c r="C20" s="5">
        <v>11</v>
      </c>
      <c r="D20" s="14">
        <v>7</v>
      </c>
      <c r="E20" s="5">
        <v>3</v>
      </c>
      <c r="F20" s="5">
        <v>16</v>
      </c>
      <c r="G20" s="5">
        <v>6</v>
      </c>
      <c r="H20" s="5">
        <v>11</v>
      </c>
      <c r="I20" s="5">
        <v>19</v>
      </c>
      <c r="J20" s="5">
        <v>16</v>
      </c>
      <c r="K20" s="14">
        <v>11</v>
      </c>
      <c r="L20" s="5">
        <v>0</v>
      </c>
      <c r="M20" s="7">
        <v>4</v>
      </c>
      <c r="N20" s="5">
        <v>7</v>
      </c>
      <c r="O20" s="32">
        <v>6</v>
      </c>
      <c r="P20" s="2">
        <f t="shared" si="6"/>
        <v>121</v>
      </c>
      <c r="Q20" s="11">
        <f>P20/P3</f>
        <v>0.03396014594442885</v>
      </c>
      <c r="R20" s="20">
        <f>P20/P4</f>
        <v>0.13267543859649122</v>
      </c>
    </row>
    <row r="21" spans="1:18" ht="15">
      <c r="A21" s="1" t="s">
        <v>9</v>
      </c>
      <c r="B21" s="5">
        <v>1</v>
      </c>
      <c r="C21" s="5">
        <v>12</v>
      </c>
      <c r="D21" s="14">
        <v>4</v>
      </c>
      <c r="E21" s="32">
        <v>4</v>
      </c>
      <c r="F21" s="5">
        <v>11</v>
      </c>
      <c r="G21" s="5">
        <v>4</v>
      </c>
      <c r="H21" s="5">
        <v>4</v>
      </c>
      <c r="I21" s="5">
        <v>5</v>
      </c>
      <c r="J21" s="5">
        <v>11</v>
      </c>
      <c r="K21" s="14">
        <v>11</v>
      </c>
      <c r="L21" s="5">
        <v>13</v>
      </c>
      <c r="M21" s="7">
        <v>2</v>
      </c>
      <c r="N21" s="5">
        <v>6</v>
      </c>
      <c r="O21" s="5">
        <v>2</v>
      </c>
      <c r="P21" s="2">
        <f t="shared" si="6"/>
        <v>90</v>
      </c>
      <c r="Q21" s="11">
        <f>P21/P3</f>
        <v>0.025259612685938817</v>
      </c>
      <c r="R21" s="20">
        <f>P21/P5</f>
        <v>0.10033444816053512</v>
      </c>
    </row>
    <row r="22" spans="1:18" ht="15">
      <c r="A22" s="1" t="s">
        <v>10</v>
      </c>
      <c r="B22" s="5">
        <v>0</v>
      </c>
      <c r="C22" s="5">
        <v>11</v>
      </c>
      <c r="D22" s="14">
        <v>0</v>
      </c>
      <c r="E22" s="32">
        <v>0</v>
      </c>
      <c r="F22" s="5">
        <v>12</v>
      </c>
      <c r="G22" s="5">
        <v>13</v>
      </c>
      <c r="H22" s="5">
        <v>0</v>
      </c>
      <c r="I22" s="5">
        <v>15</v>
      </c>
      <c r="J22" s="5">
        <v>2</v>
      </c>
      <c r="K22" s="14">
        <v>9</v>
      </c>
      <c r="L22" s="5">
        <v>2</v>
      </c>
      <c r="M22" s="7">
        <v>0</v>
      </c>
      <c r="N22" s="5">
        <v>7</v>
      </c>
      <c r="O22" s="32">
        <v>1</v>
      </c>
      <c r="P22" s="2">
        <f t="shared" si="6"/>
        <v>72</v>
      </c>
      <c r="Q22" s="11">
        <f>P22/P3</f>
        <v>0.020207690148751054</v>
      </c>
      <c r="R22" s="20">
        <f>P22/P6</f>
        <v>0.07903402854006586</v>
      </c>
    </row>
    <row r="23" spans="1:18" ht="15">
      <c r="A23" s="1" t="s">
        <v>11</v>
      </c>
      <c r="B23" s="5">
        <v>2</v>
      </c>
      <c r="C23" s="5">
        <v>3</v>
      </c>
      <c r="D23" s="14">
        <v>1</v>
      </c>
      <c r="E23" s="5">
        <v>0</v>
      </c>
      <c r="F23" s="5">
        <v>3</v>
      </c>
      <c r="G23" s="5">
        <v>0</v>
      </c>
      <c r="H23" s="5">
        <v>0</v>
      </c>
      <c r="I23" s="5">
        <v>3</v>
      </c>
      <c r="J23" s="32">
        <v>1</v>
      </c>
      <c r="K23" s="14">
        <v>1</v>
      </c>
      <c r="L23" s="5">
        <v>3</v>
      </c>
      <c r="M23" s="7">
        <v>0</v>
      </c>
      <c r="N23" s="5">
        <v>2</v>
      </c>
      <c r="O23" s="5">
        <v>0</v>
      </c>
      <c r="P23" s="2">
        <f t="shared" si="6"/>
        <v>19</v>
      </c>
      <c r="Q23" s="11">
        <f>P23/P3</f>
        <v>0.005332584900364861</v>
      </c>
      <c r="R23" s="20">
        <f>P23/P7</f>
        <v>0.04691358024691358</v>
      </c>
    </row>
    <row r="24" spans="1:18" ht="15">
      <c r="A24" s="1" t="s">
        <v>12</v>
      </c>
      <c r="B24" s="5">
        <v>3</v>
      </c>
      <c r="C24" s="5">
        <v>6</v>
      </c>
      <c r="D24" s="14">
        <v>0</v>
      </c>
      <c r="E24" s="5">
        <v>1</v>
      </c>
      <c r="F24" s="5">
        <v>4</v>
      </c>
      <c r="G24" s="5">
        <v>0</v>
      </c>
      <c r="H24" s="5">
        <v>0</v>
      </c>
      <c r="I24" s="5">
        <v>0</v>
      </c>
      <c r="J24" s="5">
        <v>1</v>
      </c>
      <c r="K24" s="14">
        <v>4</v>
      </c>
      <c r="L24" s="5">
        <v>0</v>
      </c>
      <c r="M24" s="7">
        <v>2</v>
      </c>
      <c r="N24" s="5">
        <v>7</v>
      </c>
      <c r="O24" s="5">
        <v>0</v>
      </c>
      <c r="P24" s="2">
        <f t="shared" si="6"/>
        <v>28</v>
      </c>
      <c r="Q24" s="11">
        <f>P24/P3</f>
        <v>0.007858546168958742</v>
      </c>
      <c r="R24" s="20">
        <f>P24/P8</f>
        <v>0.0639269406392694</v>
      </c>
    </row>
    <row r="25" spans="1:16" ht="15">
      <c r="A25" s="16"/>
      <c r="B25" s="17" t="s">
        <v>3</v>
      </c>
      <c r="C25" s="17" t="s">
        <v>4</v>
      </c>
      <c r="D25" s="17">
        <v>1</v>
      </c>
      <c r="E25" s="17">
        <v>2</v>
      </c>
      <c r="F25" s="17">
        <v>5</v>
      </c>
      <c r="G25" s="17">
        <v>7</v>
      </c>
      <c r="H25" s="17">
        <v>8</v>
      </c>
      <c r="I25" s="17">
        <v>9</v>
      </c>
      <c r="J25" s="17">
        <v>11</v>
      </c>
      <c r="K25" s="17">
        <v>12</v>
      </c>
      <c r="L25" s="17">
        <v>13</v>
      </c>
      <c r="M25" s="18">
        <v>14</v>
      </c>
      <c r="N25" s="17">
        <v>15</v>
      </c>
      <c r="O25" s="17">
        <v>17</v>
      </c>
      <c r="P25" s="16"/>
    </row>
    <row r="26" spans="1:20" ht="15">
      <c r="A26" s="1" t="s">
        <v>0</v>
      </c>
      <c r="B26" s="5">
        <v>0</v>
      </c>
      <c r="C26" s="5">
        <v>0</v>
      </c>
      <c r="D26" s="14">
        <v>4</v>
      </c>
      <c r="E26" s="5">
        <v>0</v>
      </c>
      <c r="F26" s="5">
        <v>3</v>
      </c>
      <c r="G26" s="5">
        <v>0</v>
      </c>
      <c r="H26" s="5">
        <v>0</v>
      </c>
      <c r="I26" s="5">
        <v>5</v>
      </c>
      <c r="J26" s="5">
        <v>26</v>
      </c>
      <c r="K26" s="14">
        <v>20</v>
      </c>
      <c r="L26" s="5">
        <v>10</v>
      </c>
      <c r="M26" s="7">
        <v>0</v>
      </c>
      <c r="N26" s="5">
        <v>26</v>
      </c>
      <c r="O26" s="5">
        <v>2</v>
      </c>
      <c r="P26" s="2">
        <f>B26+C26+D26+E26+F26+G26+H26+I26+J26+K26+L26+M26+N26+O26</f>
        <v>96</v>
      </c>
      <c r="Q26" s="11">
        <f>P26/P3</f>
        <v>0.026943586865001402</v>
      </c>
      <c r="T26">
        <f>P26+P27+P28</f>
        <v>330</v>
      </c>
    </row>
    <row r="27" spans="1:17" ht="15">
      <c r="A27" s="1" t="s">
        <v>1</v>
      </c>
      <c r="B27" s="5">
        <v>10</v>
      </c>
      <c r="C27" s="5">
        <v>43</v>
      </c>
      <c r="D27" s="14">
        <v>7</v>
      </c>
      <c r="E27" s="5">
        <v>3</v>
      </c>
      <c r="F27" s="5">
        <v>43</v>
      </c>
      <c r="G27" s="5">
        <v>23</v>
      </c>
      <c r="H27" s="5">
        <v>14</v>
      </c>
      <c r="I27" s="5">
        <v>37</v>
      </c>
      <c r="J27" s="5">
        <v>5</v>
      </c>
      <c r="K27" s="14">
        <v>16</v>
      </c>
      <c r="L27" s="5">
        <v>6</v>
      </c>
      <c r="M27" s="7">
        <v>8</v>
      </c>
      <c r="N27" s="5">
        <v>3</v>
      </c>
      <c r="O27" s="5">
        <v>4</v>
      </c>
      <c r="P27" s="2">
        <f>SUM(B27:O27)</f>
        <v>222</v>
      </c>
      <c r="Q27" s="11">
        <f>P27/P3</f>
        <v>0.06230704462531574</v>
      </c>
    </row>
    <row r="28" spans="1:17" ht="15">
      <c r="A28" s="3" t="s">
        <v>13</v>
      </c>
      <c r="B28" s="5">
        <v>0</v>
      </c>
      <c r="C28" s="5">
        <v>0</v>
      </c>
      <c r="D28" s="14">
        <v>1</v>
      </c>
      <c r="E28" s="5">
        <v>5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14">
        <v>0</v>
      </c>
      <c r="L28" s="5">
        <v>2</v>
      </c>
      <c r="M28" s="7">
        <v>0</v>
      </c>
      <c r="N28" s="5">
        <v>0</v>
      </c>
      <c r="O28" s="5">
        <v>3</v>
      </c>
      <c r="P28" s="2">
        <f>SUM(B28:O28)</f>
        <v>12</v>
      </c>
      <c r="Q28" s="11">
        <f>P28/P3</f>
        <v>0.0033679483581251753</v>
      </c>
    </row>
    <row r="29" spans="1:16" ht="15">
      <c r="A29" s="3"/>
      <c r="B29" s="32">
        <f aca="true" t="shared" si="7" ref="B29:O29">SUM(B26:B28)</f>
        <v>10</v>
      </c>
      <c r="C29" s="32">
        <f t="shared" si="7"/>
        <v>43</v>
      </c>
      <c r="D29" s="32">
        <f t="shared" si="7"/>
        <v>12</v>
      </c>
      <c r="E29" s="32">
        <f t="shared" si="7"/>
        <v>8</v>
      </c>
      <c r="F29" s="32">
        <f t="shared" si="7"/>
        <v>46</v>
      </c>
      <c r="G29" s="32">
        <f t="shared" si="7"/>
        <v>23</v>
      </c>
      <c r="H29" s="32">
        <f t="shared" si="7"/>
        <v>15</v>
      </c>
      <c r="I29" s="32">
        <f t="shared" si="7"/>
        <v>42</v>
      </c>
      <c r="J29" s="32">
        <f t="shared" si="7"/>
        <v>31</v>
      </c>
      <c r="K29" s="32">
        <f t="shared" si="7"/>
        <v>36</v>
      </c>
      <c r="L29" s="32">
        <f t="shared" si="7"/>
        <v>18</v>
      </c>
      <c r="M29" s="33">
        <f t="shared" si="7"/>
        <v>8</v>
      </c>
      <c r="N29" s="32">
        <f t="shared" si="7"/>
        <v>29</v>
      </c>
      <c r="O29" s="32">
        <f t="shared" si="7"/>
        <v>9</v>
      </c>
      <c r="P29" s="2"/>
    </row>
    <row r="30" spans="1:16" ht="15">
      <c r="A30" s="16"/>
      <c r="B30" s="17" t="s">
        <v>3</v>
      </c>
      <c r="C30" s="17" t="s">
        <v>4</v>
      </c>
      <c r="D30" s="17" t="s">
        <v>18</v>
      </c>
      <c r="E30" s="17" t="s">
        <v>19</v>
      </c>
      <c r="F30" s="17" t="s">
        <v>20</v>
      </c>
      <c r="G30" s="17" t="s">
        <v>21</v>
      </c>
      <c r="H30" s="17" t="s">
        <v>22</v>
      </c>
      <c r="I30" s="17" t="s">
        <v>23</v>
      </c>
      <c r="J30" s="17" t="s">
        <v>24</v>
      </c>
      <c r="K30" s="17" t="s">
        <v>25</v>
      </c>
      <c r="L30" s="17" t="s">
        <v>26</v>
      </c>
      <c r="M30" s="18" t="s">
        <v>27</v>
      </c>
      <c r="N30" s="17" t="s">
        <v>28</v>
      </c>
      <c r="O30" s="17" t="s">
        <v>29</v>
      </c>
      <c r="P30" s="16"/>
    </row>
    <row r="31" spans="1:18" ht="15">
      <c r="A31" s="27" t="s">
        <v>15</v>
      </c>
      <c r="B31" s="28">
        <f>B32+B33+B34+B35+B36</f>
        <v>45</v>
      </c>
      <c r="C31" s="28">
        <v>3</v>
      </c>
      <c r="D31" s="28">
        <f aca="true" t="shared" si="8" ref="D31:O31">D32+D33+D34+D35+D36</f>
        <v>42</v>
      </c>
      <c r="E31" s="28">
        <f t="shared" si="8"/>
        <v>36</v>
      </c>
      <c r="F31" s="28">
        <f t="shared" si="8"/>
        <v>14</v>
      </c>
      <c r="G31" s="28">
        <f t="shared" si="8"/>
        <v>58</v>
      </c>
      <c r="H31" s="28">
        <f t="shared" si="8"/>
        <v>1</v>
      </c>
      <c r="I31" s="28">
        <f t="shared" si="8"/>
        <v>89</v>
      </c>
      <c r="J31" s="28">
        <f t="shared" si="8"/>
        <v>44</v>
      </c>
      <c r="K31" s="28">
        <f t="shared" si="8"/>
        <v>44</v>
      </c>
      <c r="L31" s="28">
        <f t="shared" si="8"/>
        <v>35</v>
      </c>
      <c r="M31" s="28">
        <f t="shared" si="8"/>
        <v>57</v>
      </c>
      <c r="N31" s="28">
        <f t="shared" si="8"/>
        <v>113</v>
      </c>
      <c r="O31" s="28">
        <f t="shared" si="8"/>
        <v>33</v>
      </c>
      <c r="P31" s="28">
        <f>SUM(B31:O31)</f>
        <v>614</v>
      </c>
      <c r="Q31" s="11">
        <f>P31/P3</f>
        <v>0.17232669099073814</v>
      </c>
      <c r="R31" s="12">
        <f>P31/P11</f>
        <v>0.1899164862356944</v>
      </c>
    </row>
    <row r="32" spans="1:20" ht="15">
      <c r="A32" s="1" t="s">
        <v>8</v>
      </c>
      <c r="B32" s="5">
        <v>11</v>
      </c>
      <c r="C32" s="5">
        <v>0</v>
      </c>
      <c r="D32" s="14">
        <v>10</v>
      </c>
      <c r="E32" s="5">
        <v>13</v>
      </c>
      <c r="F32" s="5">
        <v>3</v>
      </c>
      <c r="G32" s="5">
        <v>13</v>
      </c>
      <c r="H32" s="5">
        <v>1</v>
      </c>
      <c r="I32" s="5">
        <v>16</v>
      </c>
      <c r="J32" s="5">
        <v>12</v>
      </c>
      <c r="K32" s="14">
        <v>9</v>
      </c>
      <c r="L32" s="5">
        <v>6</v>
      </c>
      <c r="M32" s="7">
        <v>13</v>
      </c>
      <c r="N32" s="5">
        <v>38</v>
      </c>
      <c r="O32" s="5">
        <v>4</v>
      </c>
      <c r="P32" s="2">
        <f>SUM(B32:O32)</f>
        <v>149</v>
      </c>
      <c r="Q32" s="11"/>
      <c r="R32" s="12"/>
      <c r="T32">
        <f>P38+P44</f>
        <v>149</v>
      </c>
    </row>
    <row r="33" spans="1:20" ht="15">
      <c r="A33" s="1" t="s">
        <v>9</v>
      </c>
      <c r="B33" s="5">
        <v>13</v>
      </c>
      <c r="C33" s="5">
        <v>0</v>
      </c>
      <c r="D33" s="14">
        <v>13</v>
      </c>
      <c r="E33" s="5">
        <v>9</v>
      </c>
      <c r="F33" s="5">
        <v>4</v>
      </c>
      <c r="G33" s="5">
        <v>14</v>
      </c>
      <c r="H33" s="5">
        <v>0</v>
      </c>
      <c r="I33" s="5">
        <v>30</v>
      </c>
      <c r="J33" s="5">
        <v>8</v>
      </c>
      <c r="K33" s="14">
        <v>8</v>
      </c>
      <c r="L33" s="5">
        <v>9</v>
      </c>
      <c r="M33" s="7">
        <v>16</v>
      </c>
      <c r="N33" s="5">
        <v>23</v>
      </c>
      <c r="O33" s="5">
        <v>8</v>
      </c>
      <c r="P33" s="2">
        <f>SUM(B33:O33)</f>
        <v>155</v>
      </c>
      <c r="Q33" s="11"/>
      <c r="R33" s="12"/>
      <c r="T33">
        <f>P39+P45</f>
        <v>155</v>
      </c>
    </row>
    <row r="34" spans="1:20" ht="15">
      <c r="A34" s="1" t="s">
        <v>10</v>
      </c>
      <c r="B34" s="5">
        <v>5</v>
      </c>
      <c r="C34" s="5">
        <v>1</v>
      </c>
      <c r="D34" s="14">
        <v>10</v>
      </c>
      <c r="E34" s="5">
        <v>8</v>
      </c>
      <c r="F34" s="5">
        <v>4</v>
      </c>
      <c r="G34" s="5">
        <v>17</v>
      </c>
      <c r="H34" s="5">
        <v>0</v>
      </c>
      <c r="I34" s="5">
        <v>12</v>
      </c>
      <c r="J34" s="5">
        <v>11</v>
      </c>
      <c r="K34" s="14">
        <v>17</v>
      </c>
      <c r="L34" s="5">
        <v>8</v>
      </c>
      <c r="M34" s="7">
        <v>11</v>
      </c>
      <c r="N34" s="5">
        <v>28</v>
      </c>
      <c r="O34" s="5">
        <v>11</v>
      </c>
      <c r="P34" s="2">
        <f>SUM(B34:O34)</f>
        <v>143</v>
      </c>
      <c r="Q34" s="11"/>
      <c r="R34" s="12"/>
      <c r="T34">
        <f>P40+P46</f>
        <v>143</v>
      </c>
    </row>
    <row r="35" spans="1:20" ht="15">
      <c r="A35" s="1" t="s">
        <v>11</v>
      </c>
      <c r="B35" s="5">
        <v>5</v>
      </c>
      <c r="C35" s="5">
        <v>1</v>
      </c>
      <c r="D35" s="14">
        <v>5</v>
      </c>
      <c r="E35" s="5">
        <v>2</v>
      </c>
      <c r="F35" s="5">
        <v>3</v>
      </c>
      <c r="G35" s="5">
        <v>5</v>
      </c>
      <c r="H35" s="5">
        <v>0</v>
      </c>
      <c r="I35" s="5">
        <v>13</v>
      </c>
      <c r="J35" s="5">
        <v>8</v>
      </c>
      <c r="K35" s="14">
        <v>6</v>
      </c>
      <c r="L35" s="5">
        <v>8</v>
      </c>
      <c r="M35" s="7">
        <v>11</v>
      </c>
      <c r="N35" s="5">
        <v>14</v>
      </c>
      <c r="O35" s="5">
        <v>8</v>
      </c>
      <c r="P35" s="2">
        <f>SUM(B35:O35)</f>
        <v>89</v>
      </c>
      <c r="Q35" s="11"/>
      <c r="R35" s="12"/>
      <c r="T35">
        <f>P41+P47</f>
        <v>89</v>
      </c>
    </row>
    <row r="36" spans="1:20" ht="15">
      <c r="A36" s="1" t="s">
        <v>12</v>
      </c>
      <c r="B36" s="5">
        <v>11</v>
      </c>
      <c r="C36" s="5">
        <v>1</v>
      </c>
      <c r="D36" s="14">
        <v>4</v>
      </c>
      <c r="E36" s="5">
        <v>4</v>
      </c>
      <c r="F36" s="7">
        <v>0</v>
      </c>
      <c r="G36" s="7">
        <v>9</v>
      </c>
      <c r="H36" s="5">
        <v>0</v>
      </c>
      <c r="I36" s="5">
        <v>18</v>
      </c>
      <c r="J36" s="5">
        <v>5</v>
      </c>
      <c r="K36" s="14">
        <v>4</v>
      </c>
      <c r="L36" s="5">
        <v>4</v>
      </c>
      <c r="M36" s="7">
        <v>6</v>
      </c>
      <c r="N36" s="5">
        <v>10</v>
      </c>
      <c r="O36" s="5">
        <v>2</v>
      </c>
      <c r="P36" s="2">
        <f aca="true" t="shared" si="9" ref="P36:P48">SUM(B36:O36)</f>
        <v>78</v>
      </c>
      <c r="Q36" s="11"/>
      <c r="R36" s="12"/>
      <c r="T36">
        <f>P42+P48</f>
        <v>78</v>
      </c>
    </row>
    <row r="37" spans="1:18" ht="15">
      <c r="A37" s="27" t="s">
        <v>16</v>
      </c>
      <c r="B37" s="28">
        <f>B38+B39+B40+B41+B42</f>
        <v>10</v>
      </c>
      <c r="C37" s="28">
        <f aca="true" t="shared" si="10" ref="C37:P37">C38+C39+C40+C41+C42</f>
        <v>0</v>
      </c>
      <c r="D37" s="28">
        <f t="shared" si="10"/>
        <v>10</v>
      </c>
      <c r="E37" s="28">
        <f t="shared" si="10"/>
        <v>7</v>
      </c>
      <c r="F37" s="28">
        <f t="shared" si="10"/>
        <v>6</v>
      </c>
      <c r="G37" s="28">
        <f t="shared" si="10"/>
        <v>16</v>
      </c>
      <c r="H37" s="28">
        <f t="shared" si="10"/>
        <v>1</v>
      </c>
      <c r="I37" s="28">
        <f t="shared" si="10"/>
        <v>19</v>
      </c>
      <c r="J37" s="28">
        <f t="shared" si="10"/>
        <v>14</v>
      </c>
      <c r="K37" s="28">
        <f t="shared" si="10"/>
        <v>6</v>
      </c>
      <c r="L37" s="28">
        <f t="shared" si="10"/>
        <v>13</v>
      </c>
      <c r="M37" s="28">
        <f t="shared" si="10"/>
        <v>9</v>
      </c>
      <c r="N37" s="28">
        <f t="shared" si="10"/>
        <v>17</v>
      </c>
      <c r="O37" s="28">
        <f t="shared" si="10"/>
        <v>15</v>
      </c>
      <c r="P37" s="28">
        <f t="shared" si="10"/>
        <v>143</v>
      </c>
      <c r="Q37" s="11">
        <f>P37/P3</f>
        <v>0.04013471793432501</v>
      </c>
      <c r="R37" s="12">
        <f>P37/P11</f>
        <v>0.04423136405815033</v>
      </c>
    </row>
    <row r="38" spans="1:16" ht="15">
      <c r="A38" s="1" t="s">
        <v>8</v>
      </c>
      <c r="B38" s="5">
        <v>2</v>
      </c>
      <c r="C38" s="5">
        <v>0</v>
      </c>
      <c r="D38" s="5">
        <v>2</v>
      </c>
      <c r="E38" s="5">
        <v>3</v>
      </c>
      <c r="F38" s="5">
        <v>2</v>
      </c>
      <c r="G38" s="5">
        <v>3</v>
      </c>
      <c r="H38" s="5">
        <v>1</v>
      </c>
      <c r="I38" s="5">
        <v>3</v>
      </c>
      <c r="J38" s="5">
        <v>3</v>
      </c>
      <c r="K38" s="5">
        <v>1</v>
      </c>
      <c r="L38" s="5">
        <v>1</v>
      </c>
      <c r="M38" s="5">
        <v>1</v>
      </c>
      <c r="N38" s="5">
        <v>8</v>
      </c>
      <c r="O38" s="5">
        <v>1</v>
      </c>
      <c r="P38" s="1">
        <f t="shared" si="9"/>
        <v>31</v>
      </c>
    </row>
    <row r="39" spans="1:16" ht="15">
      <c r="A39" s="1" t="s">
        <v>9</v>
      </c>
      <c r="B39" s="5">
        <v>1</v>
      </c>
      <c r="C39" s="5">
        <v>0</v>
      </c>
      <c r="D39" s="5">
        <v>4</v>
      </c>
      <c r="E39" s="5">
        <v>2</v>
      </c>
      <c r="F39" s="5">
        <v>1</v>
      </c>
      <c r="G39" s="5">
        <v>5</v>
      </c>
      <c r="H39" s="5">
        <v>0</v>
      </c>
      <c r="I39" s="5">
        <v>7</v>
      </c>
      <c r="J39" s="5">
        <v>2</v>
      </c>
      <c r="K39" s="5">
        <v>3</v>
      </c>
      <c r="L39" s="5">
        <v>5</v>
      </c>
      <c r="M39" s="5">
        <v>3</v>
      </c>
      <c r="N39" s="5">
        <v>3</v>
      </c>
      <c r="O39" s="5">
        <v>4</v>
      </c>
      <c r="P39" s="1">
        <f t="shared" si="9"/>
        <v>40</v>
      </c>
    </row>
    <row r="40" spans="1:16" ht="15">
      <c r="A40" s="1" t="s">
        <v>10</v>
      </c>
      <c r="B40" s="5">
        <v>2</v>
      </c>
      <c r="C40" s="5">
        <v>0</v>
      </c>
      <c r="D40" s="5">
        <v>2</v>
      </c>
      <c r="E40" s="5">
        <v>1</v>
      </c>
      <c r="F40" s="5">
        <v>2</v>
      </c>
      <c r="G40" s="5">
        <v>4</v>
      </c>
      <c r="H40" s="5">
        <v>0</v>
      </c>
      <c r="I40" s="5">
        <v>2</v>
      </c>
      <c r="J40" s="5">
        <v>3</v>
      </c>
      <c r="K40" s="5">
        <v>0</v>
      </c>
      <c r="L40" s="5">
        <v>3</v>
      </c>
      <c r="M40" s="5">
        <v>3</v>
      </c>
      <c r="N40" s="5">
        <v>0</v>
      </c>
      <c r="O40" s="5">
        <v>5</v>
      </c>
      <c r="P40" s="1">
        <f t="shared" si="9"/>
        <v>27</v>
      </c>
    </row>
    <row r="41" spans="1:16" ht="15">
      <c r="A41" s="1" t="s">
        <v>11</v>
      </c>
      <c r="B41" s="5">
        <v>1</v>
      </c>
      <c r="C41" s="5">
        <v>0</v>
      </c>
      <c r="D41" s="5">
        <v>1</v>
      </c>
      <c r="E41" s="5">
        <v>1</v>
      </c>
      <c r="F41" s="5">
        <v>1</v>
      </c>
      <c r="G41" s="5">
        <v>2</v>
      </c>
      <c r="H41" s="5">
        <v>0</v>
      </c>
      <c r="I41" s="5">
        <v>3</v>
      </c>
      <c r="J41" s="5">
        <v>3</v>
      </c>
      <c r="K41" s="5">
        <v>1</v>
      </c>
      <c r="L41" s="5">
        <v>4</v>
      </c>
      <c r="M41" s="5">
        <v>1</v>
      </c>
      <c r="N41" s="5">
        <v>3</v>
      </c>
      <c r="O41" s="5">
        <v>4</v>
      </c>
      <c r="P41" s="1">
        <f t="shared" si="9"/>
        <v>25</v>
      </c>
    </row>
    <row r="42" spans="1:16" ht="15">
      <c r="A42" s="1" t="s">
        <v>12</v>
      </c>
      <c r="B42" s="5">
        <v>4</v>
      </c>
      <c r="C42" s="5">
        <v>0</v>
      </c>
      <c r="D42" s="5">
        <v>1</v>
      </c>
      <c r="E42" s="5">
        <v>0</v>
      </c>
      <c r="F42" s="5">
        <v>0</v>
      </c>
      <c r="G42" s="5">
        <v>2</v>
      </c>
      <c r="H42" s="5">
        <v>0</v>
      </c>
      <c r="I42" s="5">
        <v>4</v>
      </c>
      <c r="J42" s="5">
        <v>3</v>
      </c>
      <c r="K42" s="5">
        <v>1</v>
      </c>
      <c r="L42" s="5">
        <v>0</v>
      </c>
      <c r="M42" s="5">
        <v>1</v>
      </c>
      <c r="N42" s="5">
        <v>3</v>
      </c>
      <c r="O42" s="5">
        <v>1</v>
      </c>
      <c r="P42" s="1">
        <f t="shared" si="9"/>
        <v>20</v>
      </c>
    </row>
    <row r="43" spans="1:18" ht="15">
      <c r="A43" s="27" t="s">
        <v>17</v>
      </c>
      <c r="B43" s="28">
        <f>B44+B45+B46+B47+B48</f>
        <v>35</v>
      </c>
      <c r="C43" s="28">
        <f aca="true" t="shared" si="11" ref="C43:P43">C44+C45+C46+C47+C48</f>
        <v>3</v>
      </c>
      <c r="D43" s="28">
        <f t="shared" si="11"/>
        <v>32</v>
      </c>
      <c r="E43" s="28">
        <f t="shared" si="11"/>
        <v>29</v>
      </c>
      <c r="F43" s="28">
        <f t="shared" si="11"/>
        <v>8</v>
      </c>
      <c r="G43" s="28">
        <f t="shared" si="11"/>
        <v>42</v>
      </c>
      <c r="H43" s="28">
        <f t="shared" si="11"/>
        <v>0</v>
      </c>
      <c r="I43" s="28">
        <f t="shared" si="11"/>
        <v>70</v>
      </c>
      <c r="J43" s="28">
        <f t="shared" si="11"/>
        <v>30</v>
      </c>
      <c r="K43" s="28">
        <f t="shared" si="11"/>
        <v>38</v>
      </c>
      <c r="L43" s="28">
        <f t="shared" si="11"/>
        <v>22</v>
      </c>
      <c r="M43" s="28">
        <f t="shared" si="11"/>
        <v>48</v>
      </c>
      <c r="N43" s="28">
        <f t="shared" si="11"/>
        <v>96</v>
      </c>
      <c r="O43" s="28">
        <f t="shared" si="11"/>
        <v>18</v>
      </c>
      <c r="P43" s="28">
        <f t="shared" si="11"/>
        <v>471</v>
      </c>
      <c r="Q43" s="11">
        <f>P43/P3</f>
        <v>0.13219197305641314</v>
      </c>
      <c r="R43" s="12">
        <f>P43/P11</f>
        <v>0.14568512217754406</v>
      </c>
    </row>
    <row r="44" spans="1:16" ht="15">
      <c r="A44" s="1" t="s">
        <v>8</v>
      </c>
      <c r="B44" s="5">
        <v>9</v>
      </c>
      <c r="C44" s="5">
        <v>0</v>
      </c>
      <c r="D44" s="5">
        <v>8</v>
      </c>
      <c r="E44" s="5">
        <v>10</v>
      </c>
      <c r="F44" s="5">
        <v>1</v>
      </c>
      <c r="G44" s="5">
        <v>10</v>
      </c>
      <c r="H44" s="5">
        <v>0</v>
      </c>
      <c r="I44" s="5">
        <v>13</v>
      </c>
      <c r="J44" s="5">
        <v>9</v>
      </c>
      <c r="K44" s="5">
        <v>8</v>
      </c>
      <c r="L44" s="5">
        <v>5</v>
      </c>
      <c r="M44" s="5">
        <v>12</v>
      </c>
      <c r="N44" s="5">
        <v>30</v>
      </c>
      <c r="O44" s="5">
        <v>3</v>
      </c>
      <c r="P44" s="1">
        <f t="shared" si="9"/>
        <v>118</v>
      </c>
    </row>
    <row r="45" spans="1:16" ht="15">
      <c r="A45" s="1" t="s">
        <v>9</v>
      </c>
      <c r="B45" s="5">
        <v>12</v>
      </c>
      <c r="C45" s="5">
        <v>0</v>
      </c>
      <c r="D45" s="5">
        <v>9</v>
      </c>
      <c r="E45" s="5">
        <v>7</v>
      </c>
      <c r="F45" s="5">
        <v>3</v>
      </c>
      <c r="G45" s="5">
        <v>9</v>
      </c>
      <c r="H45" s="5">
        <v>0</v>
      </c>
      <c r="I45" s="5">
        <v>23</v>
      </c>
      <c r="J45" s="5">
        <v>6</v>
      </c>
      <c r="K45" s="5">
        <v>5</v>
      </c>
      <c r="L45" s="5">
        <v>4</v>
      </c>
      <c r="M45" s="5">
        <v>13</v>
      </c>
      <c r="N45" s="5">
        <v>20</v>
      </c>
      <c r="O45" s="5">
        <v>4</v>
      </c>
      <c r="P45" s="1">
        <f t="shared" si="9"/>
        <v>115</v>
      </c>
    </row>
    <row r="46" spans="1:16" ht="15">
      <c r="A46" s="1" t="s">
        <v>10</v>
      </c>
      <c r="B46" s="5">
        <v>3</v>
      </c>
      <c r="C46" s="5">
        <v>1</v>
      </c>
      <c r="D46" s="5">
        <v>8</v>
      </c>
      <c r="E46" s="5">
        <v>7</v>
      </c>
      <c r="F46" s="5">
        <v>2</v>
      </c>
      <c r="G46" s="5">
        <v>13</v>
      </c>
      <c r="H46" s="5">
        <v>0</v>
      </c>
      <c r="I46" s="5">
        <v>10</v>
      </c>
      <c r="J46" s="5">
        <v>8</v>
      </c>
      <c r="K46" s="5">
        <v>17</v>
      </c>
      <c r="L46" s="5">
        <v>5</v>
      </c>
      <c r="M46" s="5">
        <v>8</v>
      </c>
      <c r="N46" s="5">
        <v>28</v>
      </c>
      <c r="O46" s="5">
        <v>6</v>
      </c>
      <c r="P46" s="1">
        <f t="shared" si="9"/>
        <v>116</v>
      </c>
    </row>
    <row r="47" spans="1:16" ht="15">
      <c r="A47" s="1" t="s">
        <v>11</v>
      </c>
      <c r="B47" s="5">
        <v>4</v>
      </c>
      <c r="C47" s="5">
        <v>1</v>
      </c>
      <c r="D47" s="5">
        <v>4</v>
      </c>
      <c r="E47" s="5">
        <v>1</v>
      </c>
      <c r="F47" s="5">
        <v>2</v>
      </c>
      <c r="G47" s="5">
        <v>3</v>
      </c>
      <c r="H47" s="5">
        <v>0</v>
      </c>
      <c r="I47" s="5">
        <v>10</v>
      </c>
      <c r="J47" s="5">
        <v>5</v>
      </c>
      <c r="K47" s="5">
        <v>5</v>
      </c>
      <c r="L47" s="5">
        <v>4</v>
      </c>
      <c r="M47" s="5">
        <v>10</v>
      </c>
      <c r="N47" s="5">
        <v>11</v>
      </c>
      <c r="O47" s="5">
        <v>4</v>
      </c>
      <c r="P47" s="1">
        <f t="shared" si="9"/>
        <v>64</v>
      </c>
    </row>
    <row r="48" spans="1:16" ht="15" customHeight="1">
      <c r="A48" s="1" t="s">
        <v>12</v>
      </c>
      <c r="B48" s="5">
        <v>7</v>
      </c>
      <c r="C48" s="5">
        <v>1</v>
      </c>
      <c r="D48" s="5">
        <v>3</v>
      </c>
      <c r="E48" s="5">
        <v>4</v>
      </c>
      <c r="F48" s="5">
        <v>0</v>
      </c>
      <c r="G48" s="5">
        <v>7</v>
      </c>
      <c r="H48" s="5">
        <v>0</v>
      </c>
      <c r="I48" s="5">
        <v>14</v>
      </c>
      <c r="J48" s="5">
        <v>2</v>
      </c>
      <c r="K48" s="5">
        <v>3</v>
      </c>
      <c r="L48" s="5">
        <v>4</v>
      </c>
      <c r="M48" s="5">
        <v>5</v>
      </c>
      <c r="N48" s="5">
        <v>7</v>
      </c>
      <c r="O48" s="5">
        <v>1</v>
      </c>
      <c r="P48" s="1">
        <f t="shared" si="9"/>
        <v>58</v>
      </c>
    </row>
    <row r="49" spans="1:18" ht="45" customHeight="1">
      <c r="A49" s="31" t="s">
        <v>56</v>
      </c>
      <c r="B49" s="28">
        <f aca="true" t="shared" si="12" ref="B49:P49">B50+B51+B52+B53+B54</f>
        <v>1</v>
      </c>
      <c r="C49" s="28">
        <f t="shared" si="12"/>
        <v>0</v>
      </c>
      <c r="D49" s="28">
        <f t="shared" si="12"/>
        <v>8</v>
      </c>
      <c r="E49" s="28">
        <f t="shared" si="12"/>
        <v>2</v>
      </c>
      <c r="F49" s="28">
        <f t="shared" si="12"/>
        <v>6</v>
      </c>
      <c r="G49" s="28">
        <f t="shared" si="12"/>
        <v>3</v>
      </c>
      <c r="H49" s="28">
        <f t="shared" si="12"/>
        <v>1</v>
      </c>
      <c r="I49" s="28">
        <f t="shared" si="12"/>
        <v>3</v>
      </c>
      <c r="J49" s="28">
        <f t="shared" si="12"/>
        <v>3</v>
      </c>
      <c r="K49" s="28">
        <f t="shared" si="12"/>
        <v>2</v>
      </c>
      <c r="L49" s="28">
        <f t="shared" si="12"/>
        <v>3</v>
      </c>
      <c r="M49" s="28">
        <f t="shared" si="12"/>
        <v>3</v>
      </c>
      <c r="N49" s="28">
        <f t="shared" si="12"/>
        <v>11</v>
      </c>
      <c r="O49" s="28">
        <f t="shared" si="12"/>
        <v>10</v>
      </c>
      <c r="P49" s="28">
        <f t="shared" si="12"/>
        <v>56</v>
      </c>
      <c r="Q49" s="11">
        <f>P49/P3</f>
        <v>0.015717092337917484</v>
      </c>
      <c r="R49" s="12">
        <f>P49/P11</f>
        <v>0.01732137333745747</v>
      </c>
    </row>
    <row r="50" spans="1:16" ht="15" customHeight="1">
      <c r="A50" s="1" t="s">
        <v>8</v>
      </c>
      <c r="B50" s="5">
        <v>0</v>
      </c>
      <c r="C50" s="5">
        <v>0</v>
      </c>
      <c r="D50" s="5">
        <v>3</v>
      </c>
      <c r="E50" s="5">
        <v>2</v>
      </c>
      <c r="F50" s="5">
        <v>2</v>
      </c>
      <c r="G50" s="5">
        <v>0</v>
      </c>
      <c r="H50" s="5">
        <v>1</v>
      </c>
      <c r="I50" s="5">
        <v>2</v>
      </c>
      <c r="J50" s="5">
        <v>2</v>
      </c>
      <c r="K50" s="5">
        <v>0</v>
      </c>
      <c r="L50" s="5">
        <v>1</v>
      </c>
      <c r="M50" s="5">
        <v>1</v>
      </c>
      <c r="N50" s="5">
        <v>3</v>
      </c>
      <c r="O50" s="5">
        <v>3</v>
      </c>
      <c r="P50" s="1">
        <f>SUM(B50:O50)</f>
        <v>20</v>
      </c>
    </row>
    <row r="51" spans="1:16" ht="15" customHeight="1">
      <c r="A51" s="1" t="s">
        <v>9</v>
      </c>
      <c r="B51" s="5">
        <v>0</v>
      </c>
      <c r="C51" s="5">
        <v>0</v>
      </c>
      <c r="D51" s="5">
        <v>2</v>
      </c>
      <c r="E51" s="5">
        <v>0</v>
      </c>
      <c r="F51" s="5">
        <v>2</v>
      </c>
      <c r="G51" s="5">
        <v>1</v>
      </c>
      <c r="H51" s="5">
        <v>0</v>
      </c>
      <c r="I51" s="5">
        <v>1</v>
      </c>
      <c r="J51" s="5">
        <v>0</v>
      </c>
      <c r="K51" s="5">
        <v>0</v>
      </c>
      <c r="L51" s="5">
        <v>2</v>
      </c>
      <c r="M51" s="5">
        <v>1</v>
      </c>
      <c r="N51" s="5">
        <v>2</v>
      </c>
      <c r="O51" s="5">
        <v>3</v>
      </c>
      <c r="P51" s="1">
        <f>SUM(B51:O51)</f>
        <v>14</v>
      </c>
    </row>
    <row r="52" spans="1:16" ht="15" customHeight="1">
      <c r="A52" s="1" t="s">
        <v>10</v>
      </c>
      <c r="B52" s="5">
        <v>0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1</v>
      </c>
      <c r="K52" s="5">
        <v>1</v>
      </c>
      <c r="L52" s="5">
        <v>0</v>
      </c>
      <c r="M52" s="5">
        <v>0</v>
      </c>
      <c r="N52" s="5">
        <v>6</v>
      </c>
      <c r="O52" s="5">
        <v>2</v>
      </c>
      <c r="P52" s="1">
        <f>SUM(B52:O52)</f>
        <v>12</v>
      </c>
    </row>
    <row r="53" spans="1:16" ht="15" customHeight="1">
      <c r="A53" s="1" t="s">
        <v>11</v>
      </c>
      <c r="B53" s="5">
        <v>0</v>
      </c>
      <c r="C53" s="5">
        <v>0</v>
      </c>
      <c r="D53" s="5">
        <v>2</v>
      </c>
      <c r="E53" s="5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1</v>
      </c>
      <c r="N53" s="5">
        <v>0</v>
      </c>
      <c r="O53" s="5">
        <v>2</v>
      </c>
      <c r="P53" s="1">
        <f>SUM(B53:O53)</f>
        <v>8</v>
      </c>
    </row>
    <row r="54" spans="1:16" ht="15" customHeight="1">
      <c r="A54" s="1" t="s">
        <v>12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1">
        <f>SUM(B54:O54)</f>
        <v>2</v>
      </c>
    </row>
    <row r="55" spans="1:16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9"/>
    </row>
    <row r="56" spans="1:16" ht="15" customHeigh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9"/>
    </row>
    <row r="57" spans="1:16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</row>
    <row r="61" spans="2:15" ht="15">
      <c r="B61" s="6"/>
      <c r="E61" s="6"/>
      <c r="F61" s="6"/>
      <c r="G61" t="s">
        <v>7</v>
      </c>
      <c r="I61" s="6"/>
      <c r="J61" s="6"/>
      <c r="M61" s="6"/>
      <c r="O61" s="6"/>
    </row>
    <row r="62" spans="2:15" ht="15">
      <c r="B62" s="4" t="s">
        <v>3</v>
      </c>
      <c r="C62" s="4" t="s">
        <v>4</v>
      </c>
      <c r="D62" s="13">
        <v>1</v>
      </c>
      <c r="E62" s="4">
        <v>2</v>
      </c>
      <c r="F62" s="4">
        <v>5</v>
      </c>
      <c r="G62" s="4">
        <v>7</v>
      </c>
      <c r="H62" s="4">
        <v>8</v>
      </c>
      <c r="I62" s="4">
        <v>9</v>
      </c>
      <c r="J62" s="4">
        <v>11</v>
      </c>
      <c r="K62" s="13">
        <v>12</v>
      </c>
      <c r="L62" s="4">
        <v>13</v>
      </c>
      <c r="M62" s="8">
        <v>14</v>
      </c>
      <c r="N62" s="4">
        <v>15</v>
      </c>
      <c r="O62" s="4">
        <v>17</v>
      </c>
    </row>
    <row r="63" spans="1:16" ht="15">
      <c r="A63" t="s">
        <v>14</v>
      </c>
      <c r="B63" s="2">
        <v>195</v>
      </c>
      <c r="C63" s="1">
        <v>0</v>
      </c>
      <c r="D63" s="3">
        <v>6</v>
      </c>
      <c r="E63" s="1">
        <v>126</v>
      </c>
      <c r="F63" s="1">
        <v>167</v>
      </c>
      <c r="G63" s="1">
        <v>157</v>
      </c>
      <c r="H63" s="3">
        <v>167</v>
      </c>
      <c r="I63" s="1">
        <v>126</v>
      </c>
      <c r="J63" s="1">
        <v>0</v>
      </c>
      <c r="K63" s="3">
        <v>197</v>
      </c>
      <c r="L63" s="1">
        <v>178</v>
      </c>
      <c r="M63" s="1">
        <v>10</v>
      </c>
      <c r="N63" s="1">
        <v>1</v>
      </c>
      <c r="O63" s="1">
        <v>98</v>
      </c>
      <c r="P63">
        <f>SUM(B63:O63)</f>
        <v>1428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27">
      <selection activeCell="F157" sqref="F157"/>
    </sheetView>
  </sheetViews>
  <sheetFormatPr defaultColWidth="9.140625" defaultRowHeight="15"/>
  <cols>
    <col min="1" max="1" width="32.140625" style="0" customWidth="1"/>
    <col min="3" max="3" width="7.57421875" style="0" customWidth="1"/>
    <col min="4" max="4" width="65.140625" style="0" customWidth="1"/>
    <col min="8" max="8" width="23.421875" style="0" customWidth="1"/>
  </cols>
  <sheetData>
    <row r="1" spans="1:4" ht="18.75" customHeight="1">
      <c r="A1" s="1"/>
      <c r="B1" s="1"/>
      <c r="D1" s="21" t="s">
        <v>49</v>
      </c>
    </row>
    <row r="2" spans="1:5" ht="15">
      <c r="A2" s="16"/>
      <c r="B2" s="16" t="s">
        <v>30</v>
      </c>
      <c r="D2" t="s">
        <v>31</v>
      </c>
      <c r="E2">
        <v>3199</v>
      </c>
    </row>
    <row r="3" spans="1:5" ht="15">
      <c r="A3" s="1" t="s">
        <v>2</v>
      </c>
      <c r="B3" s="2">
        <v>3588</v>
      </c>
      <c r="D3" t="s">
        <v>32</v>
      </c>
      <c r="E3">
        <v>389</v>
      </c>
    </row>
    <row r="4" spans="1:2" ht="15">
      <c r="A4" s="1" t="s">
        <v>8</v>
      </c>
      <c r="B4" s="2">
        <v>911</v>
      </c>
    </row>
    <row r="5" spans="1:2" ht="15">
      <c r="A5" s="1" t="s">
        <v>9</v>
      </c>
      <c r="B5" s="2">
        <v>904</v>
      </c>
    </row>
    <row r="6" spans="1:2" ht="15">
      <c r="A6" s="1" t="s">
        <v>10</v>
      </c>
      <c r="B6" s="2">
        <v>834</v>
      </c>
    </row>
    <row r="7" spans="1:2" ht="15">
      <c r="A7" s="1" t="s">
        <v>11</v>
      </c>
      <c r="B7" s="2">
        <v>459</v>
      </c>
    </row>
    <row r="8" spans="1:2" ht="15">
      <c r="A8" s="1" t="s">
        <v>12</v>
      </c>
      <c r="B8" s="2">
        <v>480</v>
      </c>
    </row>
    <row r="9" ht="15">
      <c r="B9" s="2"/>
    </row>
    <row r="10" spans="1:2" ht="15">
      <c r="A10" s="16"/>
      <c r="B10" s="18"/>
    </row>
    <row r="11" spans="1:2" ht="15">
      <c r="A11" s="1" t="s">
        <v>5</v>
      </c>
      <c r="B11" s="2">
        <v>3199</v>
      </c>
    </row>
    <row r="12" spans="1:2" ht="15">
      <c r="A12" s="1" t="s">
        <v>8</v>
      </c>
      <c r="B12" s="2">
        <v>806</v>
      </c>
    </row>
    <row r="13" spans="1:2" ht="15">
      <c r="A13" s="1" t="s">
        <v>9</v>
      </c>
      <c r="B13" s="2">
        <v>804</v>
      </c>
    </row>
    <row r="14" spans="1:2" ht="15">
      <c r="A14" s="1" t="s">
        <v>10</v>
      </c>
      <c r="B14" s="2">
        <v>725</v>
      </c>
    </row>
    <row r="15" spans="1:2" ht="15">
      <c r="A15" s="1" t="s">
        <v>11</v>
      </c>
      <c r="B15" s="2">
        <v>430</v>
      </c>
    </row>
    <row r="16" spans="1:2" ht="15">
      <c r="A16" s="1" t="s">
        <v>12</v>
      </c>
      <c r="B16" s="2">
        <v>434</v>
      </c>
    </row>
    <row r="17" spans="1:2" ht="15">
      <c r="A17" s="1"/>
      <c r="B17" s="2"/>
    </row>
    <row r="18" spans="1:2" ht="15">
      <c r="A18" s="16"/>
      <c r="B18" s="16"/>
    </row>
    <row r="19" spans="1:2" ht="15">
      <c r="A19" s="1" t="s">
        <v>6</v>
      </c>
      <c r="B19" s="2">
        <v>389</v>
      </c>
    </row>
    <row r="20" spans="1:2" ht="15">
      <c r="A20" s="1" t="s">
        <v>8</v>
      </c>
      <c r="B20" s="2">
        <v>105</v>
      </c>
    </row>
    <row r="21" spans="1:4" ht="15">
      <c r="A21" s="1" t="s">
        <v>9</v>
      </c>
      <c r="B21" s="2">
        <v>100</v>
      </c>
      <c r="D21" s="21" t="s">
        <v>33</v>
      </c>
    </row>
    <row r="22" spans="1:5" ht="15">
      <c r="A22" s="1" t="s">
        <v>10</v>
      </c>
      <c r="B22" s="2">
        <v>109</v>
      </c>
      <c r="D22" s="1" t="s">
        <v>36</v>
      </c>
      <c r="E22" s="22">
        <v>1</v>
      </c>
    </row>
    <row r="23" spans="1:5" ht="15">
      <c r="A23" s="1" t="s">
        <v>11</v>
      </c>
      <c r="B23" s="2">
        <v>29</v>
      </c>
      <c r="D23" s="1" t="s">
        <v>34</v>
      </c>
      <c r="E23" s="24">
        <v>0.2905</v>
      </c>
    </row>
    <row r="24" spans="1:5" ht="15">
      <c r="A24" s="1" t="s">
        <v>12</v>
      </c>
      <c r="B24" s="2">
        <v>46</v>
      </c>
      <c r="D24" s="1" t="s">
        <v>35</v>
      </c>
      <c r="E24" s="24">
        <v>0.653</v>
      </c>
    </row>
    <row r="25" spans="1:5" ht="15">
      <c r="A25" s="16"/>
      <c r="B25" s="16"/>
      <c r="D25" s="3" t="s">
        <v>50</v>
      </c>
      <c r="E25" s="23">
        <v>0.0565</v>
      </c>
    </row>
    <row r="26" spans="1:2" ht="15">
      <c r="A26" s="1" t="s">
        <v>0</v>
      </c>
      <c r="B26" s="2">
        <v>113</v>
      </c>
    </row>
    <row r="27" spans="1:2" ht="15">
      <c r="A27" s="1" t="s">
        <v>1</v>
      </c>
      <c r="B27" s="2">
        <v>254</v>
      </c>
    </row>
    <row r="28" spans="1:2" ht="15">
      <c r="A28" s="3" t="s">
        <v>13</v>
      </c>
      <c r="B28" s="2">
        <v>22</v>
      </c>
    </row>
    <row r="29" spans="1:2" ht="15">
      <c r="A29" s="3"/>
      <c r="B29" s="2"/>
    </row>
    <row r="30" spans="1:2" ht="15">
      <c r="A30" s="16"/>
      <c r="B30" s="16"/>
    </row>
    <row r="31" spans="1:2" ht="15">
      <c r="A31" s="9" t="s">
        <v>15</v>
      </c>
      <c r="B31" s="9">
        <v>791</v>
      </c>
    </row>
    <row r="32" spans="1:2" ht="15">
      <c r="A32" s="1" t="s">
        <v>8</v>
      </c>
      <c r="B32" s="2">
        <v>195</v>
      </c>
    </row>
    <row r="33" spans="1:2" ht="15">
      <c r="A33" s="1" t="s">
        <v>9</v>
      </c>
      <c r="B33" s="2">
        <v>178</v>
      </c>
    </row>
    <row r="34" spans="1:2" ht="15">
      <c r="A34" s="1" t="s">
        <v>10</v>
      </c>
      <c r="B34" s="2">
        <v>193</v>
      </c>
    </row>
    <row r="35" spans="1:2" ht="15">
      <c r="A35" s="1" t="s">
        <v>11</v>
      </c>
      <c r="B35" s="2">
        <v>112</v>
      </c>
    </row>
    <row r="36" spans="1:2" ht="15">
      <c r="A36" s="1" t="s">
        <v>12</v>
      </c>
      <c r="B36" s="2">
        <v>113</v>
      </c>
    </row>
    <row r="37" spans="1:2" ht="15">
      <c r="A37" s="9" t="s">
        <v>16</v>
      </c>
      <c r="B37" s="9">
        <v>183</v>
      </c>
    </row>
    <row r="38" spans="1:2" ht="15">
      <c r="A38" s="1" t="s">
        <v>8</v>
      </c>
      <c r="B38" s="1">
        <v>51</v>
      </c>
    </row>
    <row r="39" spans="1:2" ht="15">
      <c r="A39" s="1" t="s">
        <v>9</v>
      </c>
      <c r="B39" s="1">
        <v>35</v>
      </c>
    </row>
    <row r="40" spans="1:2" ht="15">
      <c r="A40" s="1" t="s">
        <v>10</v>
      </c>
      <c r="B40" s="1">
        <v>35</v>
      </c>
    </row>
    <row r="41" spans="1:2" ht="15">
      <c r="A41" s="1" t="s">
        <v>11</v>
      </c>
      <c r="B41" s="1">
        <v>30</v>
      </c>
    </row>
    <row r="42" spans="1:2" ht="15">
      <c r="A42" s="1" t="s">
        <v>12</v>
      </c>
      <c r="B42" s="1">
        <v>32</v>
      </c>
    </row>
    <row r="43" spans="1:2" ht="15">
      <c r="A43" s="9" t="s">
        <v>17</v>
      </c>
      <c r="B43" s="9">
        <v>608</v>
      </c>
    </row>
    <row r="44" spans="1:2" ht="15">
      <c r="A44" s="1" t="s">
        <v>8</v>
      </c>
      <c r="B44" s="1">
        <v>144</v>
      </c>
    </row>
    <row r="45" spans="1:2" ht="15">
      <c r="A45" s="1" t="s">
        <v>9</v>
      </c>
      <c r="B45" s="1">
        <v>143</v>
      </c>
    </row>
    <row r="46" spans="1:4" ht="15">
      <c r="A46" s="1" t="s">
        <v>10</v>
      </c>
      <c r="B46" s="1">
        <v>158</v>
      </c>
      <c r="D46" s="21" t="s">
        <v>37</v>
      </c>
    </row>
    <row r="47" spans="1:7" ht="15">
      <c r="A47" s="1" t="s">
        <v>11</v>
      </c>
      <c r="B47" s="1">
        <v>82</v>
      </c>
      <c r="D47" s="1"/>
      <c r="E47" s="1" t="s">
        <v>48</v>
      </c>
      <c r="F47" s="26" t="s">
        <v>47</v>
      </c>
      <c r="G47" s="26"/>
    </row>
    <row r="48" spans="1:7" ht="15">
      <c r="A48" s="1" t="s">
        <v>12</v>
      </c>
      <c r="B48" s="1">
        <v>81</v>
      </c>
      <c r="D48" s="1" t="s">
        <v>38</v>
      </c>
      <c r="E48" s="24">
        <v>0.7541</v>
      </c>
      <c r="F48" s="25">
        <v>0.8847</v>
      </c>
      <c r="G48" s="25"/>
    </row>
    <row r="49" spans="4:7" ht="15">
      <c r="D49" s="1" t="s">
        <v>39</v>
      </c>
      <c r="E49" s="24">
        <v>0.8141</v>
      </c>
      <c r="F49" s="25">
        <v>0.8894</v>
      </c>
      <c r="G49" s="25"/>
    </row>
    <row r="50" spans="4:7" ht="15">
      <c r="D50" s="1" t="s">
        <v>40</v>
      </c>
      <c r="E50" s="24">
        <v>0.7666</v>
      </c>
      <c r="F50" s="25">
        <v>0.8693</v>
      </c>
      <c r="G50" s="25"/>
    </row>
    <row r="51" spans="4:7" ht="15">
      <c r="D51" s="1" t="s">
        <v>41</v>
      </c>
      <c r="E51" s="24">
        <v>0.8203</v>
      </c>
      <c r="F51" s="25">
        <v>0.9368</v>
      </c>
      <c r="G51" s="25"/>
    </row>
    <row r="52" spans="4:7" ht="15">
      <c r="D52" s="1" t="s">
        <v>42</v>
      </c>
      <c r="E52" s="24">
        <v>0.869</v>
      </c>
      <c r="F52" s="25">
        <v>0.9042</v>
      </c>
      <c r="G52" s="25"/>
    </row>
    <row r="73" ht="15">
      <c r="D73" s="21" t="s">
        <v>43</v>
      </c>
    </row>
    <row r="74" spans="4:5" ht="15">
      <c r="D74" t="s">
        <v>44</v>
      </c>
      <c r="E74" s="20">
        <v>0.1901</v>
      </c>
    </row>
    <row r="75" spans="4:5" ht="15">
      <c r="D75" t="s">
        <v>45</v>
      </c>
      <c r="E75" s="20">
        <v>0.0572</v>
      </c>
    </row>
    <row r="76" spans="4:5" ht="15">
      <c r="D76" t="s">
        <v>46</v>
      </c>
      <c r="E76" s="20">
        <v>0.7527</v>
      </c>
    </row>
    <row r="96" ht="15">
      <c r="H96" s="21"/>
    </row>
    <row r="97" spans="8:9" ht="15">
      <c r="H97" t="s">
        <v>44</v>
      </c>
      <c r="I97" s="20">
        <v>0.7686</v>
      </c>
    </row>
    <row r="98" spans="8:9" ht="15">
      <c r="H98" t="s">
        <v>45</v>
      </c>
      <c r="I98" s="20">
        <v>0.2314</v>
      </c>
    </row>
    <row r="111" ht="15">
      <c r="D111" t="s">
        <v>51</v>
      </c>
    </row>
    <row r="113" spans="4:5" ht="15">
      <c r="D113" t="s">
        <v>53</v>
      </c>
      <c r="E113" s="20">
        <v>0.7527</v>
      </c>
    </row>
    <row r="114" spans="4:5" ht="15">
      <c r="D114" t="s">
        <v>52</v>
      </c>
      <c r="E114" s="20">
        <v>0.2427</v>
      </c>
    </row>
    <row r="132" ht="15">
      <c r="D132" t="s">
        <v>54</v>
      </c>
    </row>
    <row r="133" spans="4:6" ht="15">
      <c r="D133" s="9" t="s">
        <v>15</v>
      </c>
      <c r="E133" s="9" t="s">
        <v>55</v>
      </c>
      <c r="F133" s="9" t="s">
        <v>47</v>
      </c>
    </row>
    <row r="134" spans="4:6" ht="15">
      <c r="D134" s="1" t="s">
        <v>8</v>
      </c>
      <c r="E134" s="25">
        <v>0.0184</v>
      </c>
      <c r="F134" s="25">
        <v>0.061</v>
      </c>
    </row>
    <row r="135" spans="4:6" ht="15">
      <c r="D135" s="1" t="s">
        <v>9</v>
      </c>
      <c r="E135" s="25">
        <v>0.0153</v>
      </c>
      <c r="F135" s="25">
        <v>0.0556</v>
      </c>
    </row>
    <row r="136" spans="4:6" ht="15">
      <c r="D136" s="1" t="s">
        <v>10</v>
      </c>
      <c r="E136" s="25">
        <v>0.0184</v>
      </c>
      <c r="F136" s="25">
        <v>0.0603</v>
      </c>
    </row>
    <row r="137" spans="4:6" ht="15">
      <c r="D137" s="1" t="s">
        <v>11</v>
      </c>
      <c r="E137" s="25">
        <v>0.0121</v>
      </c>
      <c r="F137" s="25">
        <v>0.035</v>
      </c>
    </row>
    <row r="138" spans="4:6" ht="15">
      <c r="D138" s="1" t="s">
        <v>12</v>
      </c>
      <c r="E138" s="25">
        <v>0.0049</v>
      </c>
      <c r="F138" s="25">
        <v>0.0353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EE_Ov4innikova</cp:lastModifiedBy>
  <cp:lastPrinted>2021-12-01T04:05:40Z</cp:lastPrinted>
  <dcterms:created xsi:type="dcterms:W3CDTF">2015-11-08T09:36:05Z</dcterms:created>
  <dcterms:modified xsi:type="dcterms:W3CDTF">2021-12-01T04:06:03Z</dcterms:modified>
  <cp:category/>
  <cp:version/>
  <cp:contentType/>
  <cp:contentStatus/>
</cp:coreProperties>
</file>